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A VOZ DA PERIFERIA\"/>
    </mc:Choice>
  </mc:AlternateContent>
  <xr:revisionPtr revIDLastSave="0" documentId="13_ncr:1_{FF6F4BD7-1510-4DF3-83D5-92B2AB8D1F32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ENTREGA TV" sheetId="1" r:id="rId1"/>
    <sheet name="ENTREGA REDES" sheetId="4" r:id="rId2"/>
    <sheet name="BASE DE DADO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R18" i="1"/>
  <c r="P18" i="1"/>
  <c r="N18" i="1"/>
  <c r="L18" i="1"/>
  <c r="J18" i="1"/>
  <c r="H18" i="1"/>
  <c r="J12" i="4"/>
  <c r="L12" i="4" s="1"/>
  <c r="H14" i="4"/>
  <c r="J14" i="4" l="1"/>
  <c r="N14" i="4" l="1"/>
  <c r="L14" i="4"/>
  <c r="L18" i="4" l="1"/>
  <c r="L16" i="4"/>
  <c r="M14" i="1" l="1"/>
  <c r="M13" i="1"/>
  <c r="N13" i="1" s="1"/>
  <c r="P13" i="1" s="1"/>
  <c r="M12" i="1"/>
  <c r="N12" i="1"/>
  <c r="N14" i="1"/>
  <c r="P14" i="1" s="1"/>
  <c r="R14" i="1" s="1"/>
  <c r="N16" i="1"/>
  <c r="P16" i="1" s="1"/>
  <c r="L16" i="1"/>
  <c r="J16" i="1"/>
  <c r="K14" i="1"/>
  <c r="L14" i="1" s="1"/>
  <c r="I14" i="1"/>
  <c r="J14" i="1" s="1"/>
  <c r="E14" i="1"/>
  <c r="D14" i="1"/>
  <c r="K13" i="1"/>
  <c r="L13" i="1" s="1"/>
  <c r="I13" i="1"/>
  <c r="J13" i="1" s="1"/>
  <c r="E13" i="1"/>
  <c r="D13" i="1"/>
  <c r="K12" i="1"/>
  <c r="L12" i="1" s="1"/>
  <c r="I12" i="1"/>
  <c r="J12" i="1" s="1"/>
  <c r="E12" i="1"/>
  <c r="D12" i="1"/>
  <c r="P12" i="1" l="1"/>
  <c r="R13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R12" i="1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2" i="1" l="1"/>
</calcChain>
</file>

<file path=xl/sharedStrings.xml><?xml version="1.0" encoding="utf-8"?>
<sst xmlns="http://schemas.openxmlformats.org/spreadsheetml/2006/main" count="768" uniqueCount="136">
  <si>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</si>
  <si>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</si>
  <si>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</si>
  <si>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</si>
  <si>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</si>
  <si>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</si>
  <si>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</si>
  <si>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</si>
  <si>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</si>
  <si>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</si>
  <si>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</si>
  <si>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</si>
  <si>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</si>
  <si>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</si>
  <si>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</si>
  <si>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</si>
  <si>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</si>
  <si>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</si>
  <si>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</si>
  <si>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</si>
  <si>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</si>
  <si>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</si>
  <si>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</si>
  <si>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</si>
  <si>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</si>
  <si>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</si>
  <si>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</si>
  <si>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</si>
  <si>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</si>
  <si>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</si>
  <si>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</si>
  <si>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</si>
  <si>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</si>
  <si>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</si>
  <si>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</si>
  <si>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</si>
  <si>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</si>
  <si>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</si>
  <si>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</si>
  <si>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</si>
  <si>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</si>
  <si>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</si>
  <si>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</si>
  <si>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</si>
  <si>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</si>
  <si>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</si>
  <si>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</si>
  <si>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</si>
  <si>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</si>
  <si>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</si>
  <si>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</si>
  <si>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</si>
  <si>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</si>
  <si>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</si>
  <si>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</si>
  <si>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</si>
  <si>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</si>
  <si>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</si>
  <si>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</si>
  <si>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</si>
  <si>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</si>
  <si>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</si>
  <si>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</si>
  <si>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</si>
  <si>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</si>
  <si>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</si>
  <si>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</si>
  <si>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</si>
  <si>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</si>
  <si>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</si>
  <si>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</si>
  <si>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</si>
  <si>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</si>
  <si>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</si>
  <si>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</si>
  <si>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</si>
  <si>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</si>
  <si>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</si>
  <si>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</si>
  <si>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</si>
  <si>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</si>
  <si>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</si>
  <si>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</si>
  <si>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</si>
  <si>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</si>
  <si>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</si>
  <si>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</si>
  <si>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</si>
  <si>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</si>
  <si>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</si>
  <si>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</si>
  <si>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</si>
  <si>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</si>
  <si>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</si>
  <si>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</si>
  <si>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</si>
  <si>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</si>
  <si>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</si>
  <si>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</si>
  <si>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</si>
  <si>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</si>
  <si>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</si>
  <si>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</si>
  <si>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</si>
  <si>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</si>
  <si>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</si>
  <si>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</si>
  <si>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</si>
  <si>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</si>
  <si>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</si>
  <si>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</si>
  <si>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</si>
  <si>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</si>
  <si>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</si>
  <si>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</si>
  <si>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</si>
  <si>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</si>
  <si>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</si>
  <si>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</si>
  <si>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</si>
  <si>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</si>
  <si>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</si>
  <si>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</si>
  <si>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</si>
  <si>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</si>
  <si>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7H - 24H</t>
  </si>
  <si>
    <t>PERÍODO: SEM DATA PRÉ DETERMINADA</t>
  </si>
  <si>
    <t>PRODUTO: A VOZ DA PERIFERIA</t>
  </si>
  <si>
    <t>VINHETA EM QUADRO ESPECIAL "A VOZ DA PERIFERIA</t>
  </si>
  <si>
    <t>COMERCIAL</t>
  </si>
  <si>
    <t>Rotativo</t>
  </si>
  <si>
    <t>ATÉ 180"</t>
  </si>
  <si>
    <t xml:space="preserve"> @recordbrailia</t>
  </si>
  <si>
    <t>REDES SOCIAIS</t>
  </si>
  <si>
    <t>Reels do conteúdo com logo durante todo o vídeo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</si>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</sst>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6" borderId="14" xfId="0" applyFont="1" applyFill="1" applyBorder="1" applyAlignment="1">
      <alignment vertic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10" borderId="12" xfId="1" applyFont="1" applyFill="1" applyBorder="1" applyAlignment="1">
      <alignment horizontal="center" vertical="center" wrapText="1"/>
    </xf>
    <xf numFmtId="0" fontId="5" fillId="10" borderId="13" xfId="1" applyFont="1" applyFill="1" applyBorder="1" applyAlignment="1">
      <alignment horizontal="center" vertical="center" wrapText="1"/>
    </xf>
    <xf numFmtId="44" fontId="5" fillId="10" borderId="0" xfId="1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10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164" fontId="11" fillId="10" borderId="0" xfId="1" applyNumberFormat="1" applyFont="1" applyFill="1"/>
    <xf numFmtId="3" fontId="11" fillId="10" borderId="0" xfId="1" applyNumberFormat="1" applyFont="1" applyFill="1"/>
    <xf numFmtId="0" fontId="11" fillId="10" borderId="0" xfId="1" applyFont="1" applyFill="1"/>
    <xf numFmtId="9" fontId="12" fillId="10" borderId="0" xfId="2" applyFont="1" applyFill="1" applyBorder="1" applyAlignment="1">
      <alignment horizontal="center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5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  <cellStyle name="Vírgula 2 2 2" xfId="14" xr:uid="{3F53167A-97DD-4E65-91A1-41C88B3D0B50}"/>
    <cellStyle name="Vírgula 2 3" xfId="13" xr:uid="{D1EC1030-0015-47C0-A806-273DF4364FEF}"/>
  </cellStyles>
  <dxfs count="0"/>
  <tableStyles count="0" defaultTableStyle="TableStyleMedium2" defaultPivotStyle="PivotStyleLight16"/>
  <colors>
    <mruColors>
      <color rgb="FFF2DA4C"/>
      <color rgb="FFD6006B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E8E269FE-CF93-44A9-975B-480F4B8A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.R.O.P.O.S.T.A.S\NILSON\TURISMO%20-%20SECOMS\Valora&#231;&#227;o%20-%20QUADRO%20TURISMO%20SECOMS.xlsx" TargetMode="External"/><Relationship Id="rId1" Type="http://schemas.openxmlformats.org/officeDocument/2006/relationships/externalLinkPath" Target="file:///X:\P.R.O.P.O.S.T.A.S\NILSON\TURISMO%20-%20SECOMS\Valora&#231;&#227;o%20-%20QUADRO%20TURISMO%20SECO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RECORD BRASÍLIA"/>
      <sheetName val="BASE DE DADOS"/>
    </sheetNames>
    <sheetDataSet>
      <sheetData sheetId="0"/>
      <sheetData sheetId="1">
        <row r="20">
          <cell r="D20" t="str">
            <v>DF No Ar DF30"</v>
          </cell>
          <cell r="E20" t="str">
            <v>DF No Ar DF</v>
          </cell>
          <cell r="F20" t="str">
            <v>30"</v>
          </cell>
          <cell r="G20" t="str">
            <v>SEG/SEX</v>
          </cell>
          <cell r="H20" t="str">
            <v>07H00</v>
          </cell>
          <cell r="I20">
            <v>1.7</v>
          </cell>
          <cell r="J20">
            <v>26421</v>
          </cell>
          <cell r="K20">
            <v>3998</v>
          </cell>
        </row>
        <row r="21">
          <cell r="D21" t="str">
            <v>Fala Brasil30"</v>
          </cell>
          <cell r="E21" t="str">
            <v>Fala Brasil</v>
          </cell>
          <cell r="F21" t="str">
            <v>30"</v>
          </cell>
          <cell r="G21" t="str">
            <v>SEG/SEX</v>
          </cell>
          <cell r="H21" t="str">
            <v>08H30</v>
          </cell>
          <cell r="I21">
            <v>2.2999999999999998</v>
          </cell>
          <cell r="J21">
            <v>36134</v>
          </cell>
          <cell r="K21">
            <v>5517</v>
          </cell>
        </row>
        <row r="22">
          <cell r="D22" t="str">
            <v>Hoje em Dia30"</v>
          </cell>
          <cell r="E22" t="str">
            <v>Hoje em Dia</v>
          </cell>
          <cell r="F22" t="str">
            <v>30"</v>
          </cell>
          <cell r="G22" t="str">
            <v>SEG/SEX</v>
          </cell>
          <cell r="H22" t="str">
            <v>09H30</v>
          </cell>
          <cell r="I22">
            <v>2.4</v>
          </cell>
          <cell r="J22">
            <v>38465</v>
          </cell>
          <cell r="K22">
            <v>5194</v>
          </cell>
        </row>
        <row r="23">
          <cell r="D23" t="str">
            <v>Balanço Geral DF30"</v>
          </cell>
          <cell r="E23" t="str">
            <v>Balanço Geral DF</v>
          </cell>
          <cell r="F23" t="str">
            <v>30"</v>
          </cell>
          <cell r="G23" t="str">
            <v>SEG/SEX</v>
          </cell>
          <cell r="H23" t="str">
            <v>11H30</v>
          </cell>
          <cell r="I23">
            <v>5.5</v>
          </cell>
          <cell r="J23">
            <v>87033</v>
          </cell>
          <cell r="K23">
            <v>7631</v>
          </cell>
        </row>
        <row r="24">
          <cell r="D24" t="str">
            <v>Novela da tarde I30"</v>
          </cell>
          <cell r="E24" t="str">
            <v>Novela da tarde I</v>
          </cell>
          <cell r="F24" t="str">
            <v>30"</v>
          </cell>
          <cell r="G24" t="str">
            <v>SEG/SEX</v>
          </cell>
          <cell r="H24" t="str">
            <v>15H30</v>
          </cell>
          <cell r="I24">
            <v>4.4000000000000004</v>
          </cell>
          <cell r="J24">
            <v>66829</v>
          </cell>
          <cell r="K24">
            <v>6699</v>
          </cell>
        </row>
        <row r="25">
          <cell r="D25" t="str">
            <v>Cidade Alerta30"</v>
          </cell>
          <cell r="E25" t="str">
            <v>Cidade Alerta</v>
          </cell>
          <cell r="F25" t="str">
            <v>30"</v>
          </cell>
          <cell r="G25" t="str">
            <v>SEG/SEX</v>
          </cell>
          <cell r="H25" t="str">
            <v>16H30</v>
          </cell>
          <cell r="I25">
            <v>4.8</v>
          </cell>
          <cell r="J25">
            <v>75765</v>
          </cell>
          <cell r="K25">
            <v>6109</v>
          </cell>
        </row>
        <row r="26">
          <cell r="D26" t="str">
            <v>Cidade Alerta DF30"</v>
          </cell>
          <cell r="E26" t="str">
            <v>Cidade Alerta DF</v>
          </cell>
          <cell r="F26" t="str">
            <v>30"</v>
          </cell>
          <cell r="G26" t="str">
            <v>SEG/SEX</v>
          </cell>
          <cell r="H26" t="str">
            <v>18H00</v>
          </cell>
          <cell r="I26">
            <v>7.4</v>
          </cell>
          <cell r="J26">
            <v>120059</v>
          </cell>
          <cell r="K26">
            <v>8023</v>
          </cell>
        </row>
        <row r="27">
          <cell r="D27" t="str">
            <v>DF Record30"</v>
          </cell>
          <cell r="E27" t="str">
            <v>DF Record</v>
          </cell>
          <cell r="F27" t="str">
            <v>30"</v>
          </cell>
          <cell r="G27" t="str">
            <v>SEG/SEX</v>
          </cell>
          <cell r="H27" t="str">
            <v>19H15</v>
          </cell>
          <cell r="I27">
            <v>7.3</v>
          </cell>
          <cell r="J27">
            <v>118505</v>
          </cell>
          <cell r="K27">
            <v>11926</v>
          </cell>
        </row>
        <row r="28">
          <cell r="D28" t="str">
            <v>Jornal da Record30"</v>
          </cell>
          <cell r="E28" t="str">
            <v>Jornal da Record</v>
          </cell>
          <cell r="F28" t="str">
            <v>30"</v>
          </cell>
          <cell r="G28" t="str">
            <v>SEG/SEX</v>
          </cell>
          <cell r="H28" t="str">
            <v>19H55</v>
          </cell>
          <cell r="I28">
            <v>7.7</v>
          </cell>
          <cell r="J28">
            <v>125110</v>
          </cell>
          <cell r="K28">
            <v>20193</v>
          </cell>
        </row>
        <row r="29">
          <cell r="D29" t="str">
            <v>Novela 3 30"</v>
          </cell>
          <cell r="E29" t="str">
            <v xml:space="preserve">Novela 3 </v>
          </cell>
          <cell r="F29" t="str">
            <v>30"</v>
          </cell>
          <cell r="G29" t="str">
            <v>SEG/SEX</v>
          </cell>
          <cell r="H29" t="str">
            <v>21H00</v>
          </cell>
          <cell r="I29">
            <v>7</v>
          </cell>
          <cell r="J29">
            <v>115008</v>
          </cell>
          <cell r="K29">
            <v>19985</v>
          </cell>
        </row>
        <row r="30">
          <cell r="D30" t="str">
            <v>Novela 22H30"</v>
          </cell>
          <cell r="E30" t="str">
            <v>Novela 22H</v>
          </cell>
          <cell r="F30" t="str">
            <v>30"</v>
          </cell>
          <cell r="G30" t="str">
            <v>SEG/SEX</v>
          </cell>
          <cell r="H30" t="str">
            <v>22H00</v>
          </cell>
          <cell r="I30">
            <v>5.5</v>
          </cell>
          <cell r="J30">
            <v>91307</v>
          </cell>
          <cell r="K30">
            <v>16571</v>
          </cell>
        </row>
        <row r="31">
          <cell r="D31" t="str">
            <v>Power Couple 30"</v>
          </cell>
          <cell r="E31" t="str">
            <v xml:space="preserve">Power Couple </v>
          </cell>
          <cell r="F31" t="str">
            <v>30"</v>
          </cell>
          <cell r="G31" t="str">
            <v>SEG/SEX</v>
          </cell>
          <cell r="H31" t="str">
            <v>22H30</v>
          </cell>
          <cell r="I31">
            <v>4.0999999999999996</v>
          </cell>
          <cell r="J31">
            <v>63332</v>
          </cell>
          <cell r="K31">
            <v>11905</v>
          </cell>
        </row>
        <row r="32">
          <cell r="D32" t="str">
            <v>Série Prémium30"</v>
          </cell>
          <cell r="E32" t="str">
            <v>Série Prémium</v>
          </cell>
          <cell r="F32" t="str">
            <v>30"</v>
          </cell>
          <cell r="G32" t="str">
            <v>SEG/SEX</v>
          </cell>
          <cell r="H32" t="str">
            <v>23H45</v>
          </cell>
          <cell r="I32">
            <v>2.5</v>
          </cell>
          <cell r="J32">
            <v>35746</v>
          </cell>
          <cell r="K32">
            <v>8770</v>
          </cell>
        </row>
        <row r="33">
          <cell r="D33" t="str">
            <v>Quilos Mortais30"</v>
          </cell>
          <cell r="E33" t="str">
            <v>Quilos Mortais</v>
          </cell>
          <cell r="F33" t="str">
            <v>30"</v>
          </cell>
          <cell r="G33" t="str">
            <v>SEG/SEX</v>
          </cell>
          <cell r="H33" t="str">
            <v>23H15</v>
          </cell>
          <cell r="I33">
            <v>4.0999999999999996</v>
          </cell>
          <cell r="J33">
            <v>63721</v>
          </cell>
          <cell r="K33">
            <v>9241</v>
          </cell>
        </row>
        <row r="34">
          <cell r="D34" t="str">
            <v>Brasil Caminhoneiro30"</v>
          </cell>
          <cell r="E34" t="str">
            <v>Brasil Caminhoneiro</v>
          </cell>
          <cell r="F34" t="str">
            <v>30"</v>
          </cell>
          <cell r="G34" t="str">
            <v>SÁB</v>
          </cell>
          <cell r="H34" t="str">
            <v>07H00</v>
          </cell>
          <cell r="I34">
            <v>0.7</v>
          </cell>
          <cell r="J34">
            <v>11656</v>
          </cell>
          <cell r="K34">
            <v>3957</v>
          </cell>
        </row>
        <row r="35">
          <cell r="D35" t="str">
            <v>Fala Brasil - Ed. de Sábado30"</v>
          </cell>
          <cell r="E35" t="str">
            <v>Fala Brasil - Ed. de Sábado</v>
          </cell>
          <cell r="F35" t="str">
            <v>30"</v>
          </cell>
          <cell r="G35" t="str">
            <v>SÁB</v>
          </cell>
          <cell r="H35" t="str">
            <v>07H35</v>
          </cell>
          <cell r="I35">
            <v>2.7</v>
          </cell>
          <cell r="J35">
            <v>42351</v>
          </cell>
          <cell r="K35">
            <v>4754</v>
          </cell>
        </row>
        <row r="36">
          <cell r="D36" t="str">
            <v>Balanço Geral DF - Ed. de Sábado30"</v>
          </cell>
          <cell r="E36" t="str">
            <v>Balanço Geral DF - Ed. de Sábado</v>
          </cell>
          <cell r="F36" t="str">
            <v>30"</v>
          </cell>
          <cell r="G36" t="str">
            <v>SÁB</v>
          </cell>
          <cell r="H36" t="str">
            <v>13H00</v>
          </cell>
          <cell r="I36">
            <v>4.4000000000000004</v>
          </cell>
          <cell r="J36">
            <v>70326</v>
          </cell>
          <cell r="K36">
            <v>7631</v>
          </cell>
        </row>
        <row r="37">
          <cell r="D37" t="str">
            <v>Cine Aventura30"</v>
          </cell>
          <cell r="E37" t="str">
            <v>Cine Aventura</v>
          </cell>
          <cell r="F37" t="str">
            <v>30"</v>
          </cell>
          <cell r="G37" t="str">
            <v>SÁB</v>
          </cell>
          <cell r="H37" t="str">
            <v>15H00</v>
          </cell>
          <cell r="I37">
            <v>3.6</v>
          </cell>
          <cell r="J37">
            <v>59835</v>
          </cell>
          <cell r="K37">
            <v>5194</v>
          </cell>
        </row>
        <row r="38">
          <cell r="D38" t="str">
            <v>Cidade Alerta - Ed. de Sábado 130"</v>
          </cell>
          <cell r="E38" t="str">
            <v>Cidade Alerta - Ed. de Sábado 1</v>
          </cell>
          <cell r="F38" t="str">
            <v>30"</v>
          </cell>
          <cell r="G38" t="str">
            <v>SÁB</v>
          </cell>
          <cell r="H38" t="str">
            <v>17H00</v>
          </cell>
          <cell r="I38">
            <v>3.9</v>
          </cell>
          <cell r="J38">
            <v>62555</v>
          </cell>
          <cell r="K38">
            <v>5524</v>
          </cell>
        </row>
        <row r="39">
          <cell r="D39" t="str">
            <v>Jornal da Record - Ed. de Sábado30"</v>
          </cell>
          <cell r="E39" t="str">
            <v>Jornal da Record - Ed. de Sábado</v>
          </cell>
          <cell r="F39" t="str">
            <v>30"</v>
          </cell>
          <cell r="G39" t="str">
            <v>SÁB</v>
          </cell>
          <cell r="H39" t="str">
            <v>19H45</v>
          </cell>
          <cell r="I39">
            <v>5.0999999999999996</v>
          </cell>
          <cell r="J39">
            <v>84702</v>
          </cell>
          <cell r="K39">
            <v>17530</v>
          </cell>
        </row>
        <row r="40">
          <cell r="D40" t="str">
            <v>Cidade Alerta - Ed. de Sábado 230"</v>
          </cell>
          <cell r="E40" t="str">
            <v>Cidade Alerta - Ed. de Sábado 2</v>
          </cell>
          <cell r="F40" t="str">
            <v>30"</v>
          </cell>
          <cell r="G40" t="str">
            <v>SÁB</v>
          </cell>
          <cell r="H40" t="str">
            <v>21H00</v>
          </cell>
          <cell r="I40">
            <v>4</v>
          </cell>
          <cell r="J40">
            <v>66052</v>
          </cell>
          <cell r="K40">
            <v>5524</v>
          </cell>
        </row>
        <row r="41">
          <cell r="D41" t="str">
            <v>Super Tela30"</v>
          </cell>
          <cell r="E41" t="str">
            <v>Super Tela</v>
          </cell>
          <cell r="F41" t="str">
            <v>30"</v>
          </cell>
          <cell r="G41" t="str">
            <v>SÁB</v>
          </cell>
          <cell r="H41" t="str">
            <v>23H15</v>
          </cell>
          <cell r="I41">
            <v>2.7</v>
          </cell>
          <cell r="J41">
            <v>39243</v>
          </cell>
          <cell r="K41">
            <v>9241</v>
          </cell>
        </row>
        <row r="42">
          <cell r="D42" t="str">
            <v>Agro Record DF30"</v>
          </cell>
          <cell r="E42" t="str">
            <v>Agro Record DF</v>
          </cell>
          <cell r="F42" t="str">
            <v>30"</v>
          </cell>
          <cell r="G42" t="str">
            <v>DOM</v>
          </cell>
          <cell r="H42" t="str">
            <v>09H00</v>
          </cell>
          <cell r="I42">
            <v>0.9</v>
          </cell>
          <cell r="J42">
            <v>15153</v>
          </cell>
          <cell r="K42">
            <v>3914</v>
          </cell>
        </row>
        <row r="43">
          <cell r="D43" t="str">
            <v>Auto Record30"</v>
          </cell>
          <cell r="E43" t="str">
            <v>Auto Record</v>
          </cell>
          <cell r="F43" t="str">
            <v>30"</v>
          </cell>
          <cell r="G43" t="str">
            <v>DOM</v>
          </cell>
          <cell r="H43" t="str">
            <v>09H40</v>
          </cell>
          <cell r="I43">
            <v>1.5</v>
          </cell>
          <cell r="J43">
            <v>24478</v>
          </cell>
          <cell r="K43">
            <v>5088</v>
          </cell>
        </row>
        <row r="44">
          <cell r="D44" t="str">
            <v>Record Teen: Todo mundo odeia o Cris30"</v>
          </cell>
          <cell r="E44" t="str">
            <v>Record Teen: Todo mundo odeia o Cris</v>
          </cell>
          <cell r="F44" t="str">
            <v>30"</v>
          </cell>
          <cell r="G44" t="str">
            <v>DOM</v>
          </cell>
          <cell r="H44" t="str">
            <v>11H00</v>
          </cell>
          <cell r="I44">
            <v>2.2000000000000002</v>
          </cell>
          <cell r="J44">
            <v>37300</v>
          </cell>
          <cell r="K44">
            <v>7430</v>
          </cell>
        </row>
        <row r="45">
          <cell r="D45" t="str">
            <v>Record Teen: Eu, a patroa e as crianças30"</v>
          </cell>
          <cell r="E45" t="str">
            <v>Record Teen: Eu, a patroa e as crianças</v>
          </cell>
          <cell r="F45" t="str">
            <v>30"</v>
          </cell>
          <cell r="G45" t="str">
            <v>DOM</v>
          </cell>
          <cell r="H45" t="str">
            <v>12H15</v>
          </cell>
          <cell r="I45">
            <v>2.5</v>
          </cell>
          <cell r="J45">
            <v>40797</v>
          </cell>
          <cell r="K45">
            <v>7430</v>
          </cell>
        </row>
        <row r="46">
          <cell r="D46" t="str">
            <v>Cine Maior30"</v>
          </cell>
          <cell r="E46" t="str">
            <v>Cine Maior</v>
          </cell>
          <cell r="F46" t="str">
            <v>30"</v>
          </cell>
          <cell r="G46" t="str">
            <v>DOM</v>
          </cell>
          <cell r="H46" t="str">
            <v>14H15</v>
          </cell>
          <cell r="I46">
            <v>3.4</v>
          </cell>
          <cell r="J46">
            <v>52841</v>
          </cell>
          <cell r="K46">
            <v>7430</v>
          </cell>
        </row>
        <row r="47">
          <cell r="D47" t="str">
            <v>Power Couple Ed. Domingo30"</v>
          </cell>
          <cell r="E47" t="str">
            <v>Power Couple Ed. Domingo</v>
          </cell>
          <cell r="F47" t="str">
            <v>30"</v>
          </cell>
          <cell r="G47" t="str">
            <v>DOM</v>
          </cell>
          <cell r="H47" t="str">
            <v>14H00</v>
          </cell>
          <cell r="I47">
            <v>2.8</v>
          </cell>
          <cell r="J47">
            <v>41574</v>
          </cell>
          <cell r="K47"/>
        </row>
        <row r="48">
          <cell r="D48" t="str">
            <v>Game dos 10030"</v>
          </cell>
          <cell r="E48" t="str">
            <v>Game dos 100</v>
          </cell>
          <cell r="F48" t="str">
            <v>30"</v>
          </cell>
          <cell r="G48" t="str">
            <v>DOM</v>
          </cell>
          <cell r="H48" t="str">
            <v>14H15</v>
          </cell>
          <cell r="I48"/>
          <cell r="J48"/>
          <cell r="K48">
            <v>11905</v>
          </cell>
        </row>
        <row r="49">
          <cell r="D49" t="str">
            <v>Acerte ou Caia30"</v>
          </cell>
          <cell r="E49" t="str">
            <v>Acerte ou Caia</v>
          </cell>
          <cell r="F49" t="str">
            <v>30"</v>
          </cell>
          <cell r="G49" t="str">
            <v>DOM</v>
          </cell>
          <cell r="H49" t="str">
            <v>15H45</v>
          </cell>
          <cell r="I49">
            <v>5.4</v>
          </cell>
          <cell r="J49">
            <v>84702</v>
          </cell>
          <cell r="K49">
            <v>11905</v>
          </cell>
        </row>
        <row r="50">
          <cell r="D50" t="str">
            <v>Love&amp;Dance30"</v>
          </cell>
          <cell r="E50" t="str">
            <v>Love&amp;Dance</v>
          </cell>
          <cell r="F50" t="str">
            <v>30"</v>
          </cell>
          <cell r="G50" t="str">
            <v>DOM</v>
          </cell>
          <cell r="H50" t="str">
            <v>18H15</v>
          </cell>
          <cell r="I50">
            <v>4.3</v>
          </cell>
          <cell r="J50">
            <v>68772</v>
          </cell>
          <cell r="K50">
            <v>11905</v>
          </cell>
        </row>
        <row r="51">
          <cell r="D51" t="str">
            <v>Domingo Espetacular30"</v>
          </cell>
          <cell r="E51" t="str">
            <v>Domingo Espetacular</v>
          </cell>
          <cell r="F51" t="str">
            <v>30"</v>
          </cell>
          <cell r="G51" t="str">
            <v>DOM</v>
          </cell>
          <cell r="H51" t="str">
            <v>19H45</v>
          </cell>
          <cell r="I51">
            <v>7.3</v>
          </cell>
          <cell r="J51">
            <v>118505</v>
          </cell>
          <cell r="K51">
            <v>19021</v>
          </cell>
        </row>
        <row r="52">
          <cell r="D52" t="str">
            <v>Esporte Record30"</v>
          </cell>
          <cell r="E52" t="str">
            <v>Esporte Record</v>
          </cell>
          <cell r="F52" t="str">
            <v>30"</v>
          </cell>
          <cell r="G52" t="str">
            <v>DOM</v>
          </cell>
          <cell r="H52" t="str">
            <v>23H00</v>
          </cell>
          <cell r="I52">
            <v>2.1</v>
          </cell>
          <cell r="J52">
            <v>31472</v>
          </cell>
          <cell r="K52">
            <v>11276</v>
          </cell>
        </row>
        <row r="53">
          <cell r="D53" t="str">
            <v>Série De Domingo30"</v>
          </cell>
          <cell r="E53" t="str">
            <v>Série De Domingo</v>
          </cell>
          <cell r="F53" t="str">
            <v>30"</v>
          </cell>
          <cell r="G53" t="str">
            <v>DOM</v>
          </cell>
          <cell r="H53" t="str">
            <v>00H15</v>
          </cell>
          <cell r="I53">
            <v>1.1000000000000001</v>
          </cell>
          <cell r="J53">
            <v>17096</v>
          </cell>
          <cell r="K53">
            <v>4508</v>
          </cell>
        </row>
        <row r="54">
          <cell r="D54" t="str">
            <v>DF No Ar DF15"</v>
          </cell>
          <cell r="E54" t="str">
            <v>DF No Ar DF</v>
          </cell>
          <cell r="F54" t="str">
            <v>15"</v>
          </cell>
          <cell r="G54" t="str">
            <v>SEG/SEX</v>
          </cell>
          <cell r="H54" t="str">
            <v>07H00</v>
          </cell>
          <cell r="I54">
            <v>1.7</v>
          </cell>
          <cell r="J54">
            <v>26421</v>
          </cell>
          <cell r="K54">
            <v>2598.7000000000003</v>
          </cell>
        </row>
        <row r="55">
          <cell r="D55" t="str">
            <v>Fala Brasil15"</v>
          </cell>
          <cell r="E55" t="str">
            <v>Fala Brasil</v>
          </cell>
          <cell r="F55" t="str">
            <v>15"</v>
          </cell>
          <cell r="G55" t="str">
            <v>SEG/SEX</v>
          </cell>
          <cell r="H55" t="str">
            <v>08H30</v>
          </cell>
          <cell r="I55">
            <v>2.2999999999999998</v>
          </cell>
          <cell r="J55">
            <v>36134</v>
          </cell>
          <cell r="K55">
            <v>2758.5</v>
          </cell>
        </row>
        <row r="56">
          <cell r="D56" t="str">
            <v>Hoje em Dia15"</v>
          </cell>
          <cell r="E56" t="str">
            <v>Hoje em Dia</v>
          </cell>
          <cell r="F56" t="str">
            <v>15"</v>
          </cell>
          <cell r="G56" t="str">
            <v>SEG/SEX</v>
          </cell>
          <cell r="H56" t="str">
            <v>09H30</v>
          </cell>
          <cell r="I56">
            <v>2.4</v>
          </cell>
          <cell r="J56">
            <v>38465</v>
          </cell>
          <cell r="K56">
            <v>2597</v>
          </cell>
        </row>
        <row r="57">
          <cell r="D57" t="str">
            <v>Balanço Geral DF15"</v>
          </cell>
          <cell r="E57" t="str">
            <v>Balanço Geral DF</v>
          </cell>
          <cell r="F57" t="str">
            <v>15"</v>
          </cell>
          <cell r="G57" t="str">
            <v>SEG/SEX</v>
          </cell>
          <cell r="H57" t="str">
            <v>11H30</v>
          </cell>
          <cell r="I57">
            <v>5.5</v>
          </cell>
          <cell r="J57">
            <v>87033</v>
          </cell>
          <cell r="K57">
            <v>4960.1500000000005</v>
          </cell>
        </row>
        <row r="58">
          <cell r="D58" t="str">
            <v>Novela da tarde I15"</v>
          </cell>
          <cell r="E58" t="str">
            <v>Novela da tarde I</v>
          </cell>
          <cell r="F58" t="str">
            <v>15"</v>
          </cell>
          <cell r="G58" t="str">
            <v>SEG/SEX</v>
          </cell>
          <cell r="H58" t="str">
            <v>15H30</v>
          </cell>
          <cell r="I58">
            <v>4.4000000000000004</v>
          </cell>
          <cell r="J58">
            <v>66829</v>
          </cell>
          <cell r="K58">
            <v>3349.5</v>
          </cell>
        </row>
        <row r="59">
          <cell r="D59" t="str">
            <v>Cidade Alerta15"</v>
          </cell>
          <cell r="E59" t="str">
            <v>Cidade Alerta</v>
          </cell>
          <cell r="F59" t="str">
            <v>15"</v>
          </cell>
          <cell r="G59" t="str">
            <v>SEG/SEX</v>
          </cell>
          <cell r="H59" t="str">
            <v>16H30</v>
          </cell>
          <cell r="I59">
            <v>4.8</v>
          </cell>
          <cell r="J59">
            <v>75765</v>
          </cell>
          <cell r="K59">
            <v>3970.85</v>
          </cell>
        </row>
        <row r="60">
          <cell r="D60" t="str">
            <v>Cidade Alerta DF15"</v>
          </cell>
          <cell r="E60" t="str">
            <v>Cidade Alerta DF</v>
          </cell>
          <cell r="F60" t="str">
            <v>15"</v>
          </cell>
          <cell r="G60" t="str">
            <v>SEG/SEX</v>
          </cell>
          <cell r="H60" t="str">
            <v>18H00</v>
          </cell>
          <cell r="I60">
            <v>7.4</v>
          </cell>
          <cell r="J60">
            <v>120059</v>
          </cell>
          <cell r="K60">
            <v>5214.95</v>
          </cell>
        </row>
        <row r="61">
          <cell r="D61" t="str">
            <v>DF Record15"</v>
          </cell>
          <cell r="E61" t="str">
            <v>DF Record</v>
          </cell>
          <cell r="F61" t="str">
            <v>15"</v>
          </cell>
          <cell r="G61" t="str">
            <v>SEG/SEX</v>
          </cell>
          <cell r="H61" t="str">
            <v>19H15</v>
          </cell>
          <cell r="I61">
            <v>7.3</v>
          </cell>
          <cell r="J61">
            <v>118505</v>
          </cell>
          <cell r="K61">
            <v>7751.9000000000005</v>
          </cell>
        </row>
        <row r="62">
          <cell r="D62" t="str">
            <v>Jornal da Record15"</v>
          </cell>
          <cell r="E62" t="str">
            <v>Jornal da Record</v>
          </cell>
          <cell r="F62" t="str">
            <v>15"</v>
          </cell>
          <cell r="G62" t="str">
            <v>SEG/SEX</v>
          </cell>
          <cell r="H62" t="str">
            <v>19H55</v>
          </cell>
          <cell r="I62">
            <v>7.7</v>
          </cell>
          <cell r="J62">
            <v>125110</v>
          </cell>
          <cell r="K62">
            <v>13125.45</v>
          </cell>
        </row>
        <row r="63">
          <cell r="D63" t="str">
            <v>Novela 3 15"</v>
          </cell>
          <cell r="E63" t="str">
            <v xml:space="preserve">Novela 3 </v>
          </cell>
          <cell r="F63" t="str">
            <v>15"</v>
          </cell>
          <cell r="G63" t="str">
            <v>SEG/SEX</v>
          </cell>
          <cell r="H63" t="str">
            <v>21H00</v>
          </cell>
          <cell r="I63">
            <v>7</v>
          </cell>
          <cell r="J63">
            <v>115008</v>
          </cell>
          <cell r="K63">
            <v>12990.25</v>
          </cell>
        </row>
        <row r="64">
          <cell r="D64" t="str">
            <v>Novela 22H15"</v>
          </cell>
          <cell r="E64" t="str">
            <v>Novela 22H</v>
          </cell>
          <cell r="F64" t="str">
            <v>15"</v>
          </cell>
          <cell r="G64" t="str">
            <v>SEG/SEX</v>
          </cell>
          <cell r="H64" t="str">
            <v>22H00</v>
          </cell>
          <cell r="I64">
            <v>5.5</v>
          </cell>
          <cell r="J64">
            <v>91307</v>
          </cell>
          <cell r="K64">
            <v>10771.15</v>
          </cell>
        </row>
        <row r="65">
          <cell r="D65" t="str">
            <v>Power Couple 15"</v>
          </cell>
          <cell r="E65" t="str">
            <v xml:space="preserve">Power Couple </v>
          </cell>
          <cell r="F65" t="str">
            <v>15"</v>
          </cell>
          <cell r="G65" t="str">
            <v>SEG/SEX</v>
          </cell>
          <cell r="H65" t="str">
            <v>22H30</v>
          </cell>
          <cell r="I65">
            <v>4.0999999999999996</v>
          </cell>
          <cell r="J65">
            <v>63332</v>
          </cell>
          <cell r="K65">
            <v>7738.25</v>
          </cell>
        </row>
        <row r="66">
          <cell r="D66" t="str">
            <v>Série Prémium15"</v>
          </cell>
          <cell r="E66" t="str">
            <v>Série Prémium</v>
          </cell>
          <cell r="F66" t="str">
            <v>15"</v>
          </cell>
          <cell r="G66" t="str">
            <v>SEG/SEX</v>
          </cell>
          <cell r="H66" t="str">
            <v>23H45</v>
          </cell>
          <cell r="I66">
            <v>2.5</v>
          </cell>
          <cell r="J66">
            <v>35746</v>
          </cell>
          <cell r="K66">
            <v>5700.5</v>
          </cell>
        </row>
        <row r="67">
          <cell r="D67" t="str">
            <v>Quilos Mortais15"</v>
          </cell>
          <cell r="E67" t="str">
            <v>Quilos Mortais</v>
          </cell>
          <cell r="F67" t="str">
            <v>15"</v>
          </cell>
          <cell r="G67" t="str">
            <v>SEG/SEX</v>
          </cell>
          <cell r="H67" t="str">
            <v>23H15</v>
          </cell>
          <cell r="I67">
            <v>4.0999999999999996</v>
          </cell>
          <cell r="J67">
            <v>63721</v>
          </cell>
          <cell r="K67">
            <v>6006.6500000000005</v>
          </cell>
        </row>
        <row r="68">
          <cell r="D68" t="str">
            <v>Brasil Caminhoneiro15"</v>
          </cell>
          <cell r="E68" t="str">
            <v>Brasil Caminhoneiro</v>
          </cell>
          <cell r="F68" t="str">
            <v>15"</v>
          </cell>
          <cell r="G68" t="str">
            <v>SÁB</v>
          </cell>
          <cell r="H68" t="str">
            <v>07H00</v>
          </cell>
          <cell r="I68">
            <v>0.7</v>
          </cell>
          <cell r="J68">
            <v>11656</v>
          </cell>
          <cell r="K68">
            <v>1978.5</v>
          </cell>
        </row>
        <row r="69">
          <cell r="D69" t="str">
            <v>Fala Brasil - Ed. de Sábado15"</v>
          </cell>
          <cell r="E69" t="str">
            <v>Fala Brasil - Ed. de Sábado</v>
          </cell>
          <cell r="F69" t="str">
            <v>15"</v>
          </cell>
          <cell r="G69" t="str">
            <v>SÁB</v>
          </cell>
          <cell r="H69" t="str">
            <v>07H35</v>
          </cell>
          <cell r="I69">
            <v>2.7</v>
          </cell>
          <cell r="J69">
            <v>42351</v>
          </cell>
          <cell r="K69">
            <v>2377</v>
          </cell>
        </row>
        <row r="70">
          <cell r="D70" t="str">
            <v>Balanço Geral DF - Ed. de Sábado15"</v>
          </cell>
          <cell r="E70" t="str">
            <v>Balanço Geral DF - Ed. de Sábado</v>
          </cell>
          <cell r="F70" t="str">
            <v>15"</v>
          </cell>
          <cell r="G70" t="str">
            <v>SÁB</v>
          </cell>
          <cell r="H70" t="str">
            <v>13H00</v>
          </cell>
          <cell r="I70">
            <v>4.4000000000000004</v>
          </cell>
          <cell r="J70">
            <v>70326</v>
          </cell>
          <cell r="K70">
            <v>4960.1500000000005</v>
          </cell>
        </row>
        <row r="71">
          <cell r="D71" t="str">
            <v>Cine Aventura15"</v>
          </cell>
          <cell r="E71" t="str">
            <v>Cine Aventura</v>
          </cell>
          <cell r="F71" t="str">
            <v>15"</v>
          </cell>
          <cell r="G71" t="str">
            <v>SÁB</v>
          </cell>
          <cell r="H71" t="str">
            <v>15H00</v>
          </cell>
          <cell r="I71">
            <v>3.6</v>
          </cell>
          <cell r="J71">
            <v>59835</v>
          </cell>
          <cell r="K71">
            <v>3376.1</v>
          </cell>
        </row>
        <row r="72">
          <cell r="D72" t="str">
            <v>Cidade Alerta - Ed. de Sábado 115"</v>
          </cell>
          <cell r="E72" t="str">
            <v>Cidade Alerta - Ed. de Sábado 1</v>
          </cell>
          <cell r="F72" t="str">
            <v>15"</v>
          </cell>
          <cell r="G72" t="str">
            <v>SÁB</v>
          </cell>
          <cell r="H72" t="str">
            <v>17H00</v>
          </cell>
          <cell r="I72">
            <v>3.9</v>
          </cell>
          <cell r="J72">
            <v>62555</v>
          </cell>
          <cell r="K72">
            <v>3590.6</v>
          </cell>
        </row>
        <row r="73">
          <cell r="D73" t="str">
            <v>Jornal da Record - Ed. de Sábado15"</v>
          </cell>
          <cell r="E73" t="str">
            <v>Jornal da Record - Ed. de Sábado</v>
          </cell>
          <cell r="F73" t="str">
            <v>15"</v>
          </cell>
          <cell r="G73" t="str">
            <v>SÁB</v>
          </cell>
          <cell r="H73" t="str">
            <v>19H45</v>
          </cell>
          <cell r="I73">
            <v>5.0999999999999996</v>
          </cell>
          <cell r="J73">
            <v>84702</v>
          </cell>
          <cell r="K73">
            <v>11394.5</v>
          </cell>
        </row>
        <row r="74">
          <cell r="D74" t="str">
            <v>Cidade Alerta - Ed. de Sábado 215"</v>
          </cell>
          <cell r="E74" t="str">
            <v>Cidade Alerta - Ed. de Sábado 2</v>
          </cell>
          <cell r="F74" t="str">
            <v>15"</v>
          </cell>
          <cell r="G74" t="str">
            <v>SÁB</v>
          </cell>
          <cell r="H74" t="str">
            <v>21H00</v>
          </cell>
          <cell r="I74">
            <v>4</v>
          </cell>
          <cell r="J74">
            <v>66052</v>
          </cell>
          <cell r="K74">
            <v>3590.6</v>
          </cell>
        </row>
        <row r="75">
          <cell r="D75" t="str">
            <v>Super Tela15"</v>
          </cell>
          <cell r="E75" t="str">
            <v>Super Tela</v>
          </cell>
          <cell r="F75" t="str">
            <v>15"</v>
          </cell>
          <cell r="G75" t="str">
            <v>SÁB</v>
          </cell>
          <cell r="H75" t="str">
            <v>23H15</v>
          </cell>
          <cell r="I75">
            <v>2.7</v>
          </cell>
          <cell r="J75">
            <v>39243</v>
          </cell>
          <cell r="K75">
            <v>6006.6500000000005</v>
          </cell>
        </row>
        <row r="76">
          <cell r="D76" t="str">
            <v>Agro Record DF15"</v>
          </cell>
          <cell r="E76" t="str">
            <v>Agro Record DF</v>
          </cell>
          <cell r="F76" t="str">
            <v>15"</v>
          </cell>
          <cell r="G76" t="str">
            <v>DOM</v>
          </cell>
          <cell r="H76" t="str">
            <v>09H00</v>
          </cell>
          <cell r="I76">
            <v>0.9</v>
          </cell>
          <cell r="J76">
            <v>15153</v>
          </cell>
          <cell r="K76">
            <v>2544.1</v>
          </cell>
        </row>
        <row r="77">
          <cell r="D77" t="str">
            <v>Auto Record15"</v>
          </cell>
          <cell r="E77" t="str">
            <v>Auto Record</v>
          </cell>
          <cell r="F77" t="str">
            <v>15"</v>
          </cell>
          <cell r="G77" t="str">
            <v>DOM</v>
          </cell>
          <cell r="H77" t="str">
            <v>09H40</v>
          </cell>
          <cell r="I77">
            <v>1.5</v>
          </cell>
          <cell r="J77">
            <v>24478</v>
          </cell>
          <cell r="K77">
            <v>3307.2000000000003</v>
          </cell>
        </row>
        <row r="78">
          <cell r="D78" t="str">
            <v>Record Teen: Todo mundo odeia o Cris15"</v>
          </cell>
          <cell r="E78" t="str">
            <v>Record Teen: Todo mundo odeia o Cris</v>
          </cell>
          <cell r="F78" t="str">
            <v>15"</v>
          </cell>
          <cell r="G78" t="str">
            <v>DOM</v>
          </cell>
          <cell r="H78" t="str">
            <v>11H00</v>
          </cell>
          <cell r="I78">
            <v>2.2000000000000002</v>
          </cell>
          <cell r="J78">
            <v>37300</v>
          </cell>
          <cell r="K78">
            <v>4829.5</v>
          </cell>
        </row>
        <row r="79">
          <cell r="D79" t="str">
            <v>Record Teen: Eu, a patroa e as crianças15"</v>
          </cell>
          <cell r="E79" t="str">
            <v>Record Teen: Eu, a patroa e as crianças</v>
          </cell>
          <cell r="F79" t="str">
            <v>15"</v>
          </cell>
          <cell r="G79" t="str">
            <v>DOM</v>
          </cell>
          <cell r="H79" t="str">
            <v>12H15</v>
          </cell>
          <cell r="I79">
            <v>2.5</v>
          </cell>
          <cell r="J79">
            <v>40797</v>
          </cell>
          <cell r="K79">
            <v>4829.5</v>
          </cell>
        </row>
        <row r="80">
          <cell r="D80" t="str">
            <v>Cine Maior15"</v>
          </cell>
          <cell r="E80" t="str">
            <v>Cine Maior</v>
          </cell>
          <cell r="F80" t="str">
            <v>15"</v>
          </cell>
          <cell r="G80" t="str">
            <v>DOM</v>
          </cell>
          <cell r="H80" t="str">
            <v>14H15</v>
          </cell>
          <cell r="I80">
            <v>3.4</v>
          </cell>
          <cell r="J80">
            <v>52841</v>
          </cell>
          <cell r="K80">
            <v>4829.5</v>
          </cell>
        </row>
        <row r="81">
          <cell r="D81" t="str">
            <v>Power Couple Ed. Domingo15"</v>
          </cell>
          <cell r="E81" t="str">
            <v>Power Couple Ed. Domingo</v>
          </cell>
          <cell r="F81" t="str">
            <v>15"</v>
          </cell>
          <cell r="G81" t="str">
            <v>DOM</v>
          </cell>
          <cell r="H81" t="str">
            <v>14H00</v>
          </cell>
          <cell r="I81">
            <v>2.8</v>
          </cell>
          <cell r="J81">
            <v>41574</v>
          </cell>
          <cell r="K81">
            <v>0</v>
          </cell>
        </row>
        <row r="82">
          <cell r="D82" t="str">
            <v>Game dos 10015"</v>
          </cell>
          <cell r="E82" t="str">
            <v>Game dos 100</v>
          </cell>
          <cell r="F82" t="str">
            <v>15"</v>
          </cell>
          <cell r="G82" t="str">
            <v>DOM</v>
          </cell>
          <cell r="H82" t="str">
            <v>14H15</v>
          </cell>
          <cell r="I82">
            <v>0</v>
          </cell>
          <cell r="J82">
            <v>0</v>
          </cell>
          <cell r="K82">
            <v>7738.25</v>
          </cell>
        </row>
        <row r="83">
          <cell r="D83" t="str">
            <v>Acerte ou Caia15"</v>
          </cell>
          <cell r="E83" t="str">
            <v>Acerte ou Caia</v>
          </cell>
          <cell r="F83" t="str">
            <v>15"</v>
          </cell>
          <cell r="G83" t="str">
            <v>DOM</v>
          </cell>
          <cell r="H83" t="str">
            <v>15H45</v>
          </cell>
          <cell r="I83">
            <v>5.4</v>
          </cell>
          <cell r="J83">
            <v>84702</v>
          </cell>
          <cell r="K83">
            <v>7738.25</v>
          </cell>
        </row>
        <row r="84">
          <cell r="D84" t="str">
            <v>Love&amp;Dance15"</v>
          </cell>
          <cell r="E84" t="str">
            <v>Love&amp;Dance</v>
          </cell>
          <cell r="F84" t="str">
            <v>15"</v>
          </cell>
          <cell r="G84" t="str">
            <v>DOM</v>
          </cell>
          <cell r="H84" t="str">
            <v>18H15</v>
          </cell>
          <cell r="I84">
            <v>4.3</v>
          </cell>
          <cell r="J84">
            <v>68772</v>
          </cell>
          <cell r="K84">
            <v>7738.25</v>
          </cell>
        </row>
        <row r="85">
          <cell r="D85" t="str">
            <v>Domingo Espetacular15"</v>
          </cell>
          <cell r="E85" t="str">
            <v>Domingo Espetacular</v>
          </cell>
          <cell r="F85" t="str">
            <v>15"</v>
          </cell>
          <cell r="G85" t="str">
            <v>DOM</v>
          </cell>
          <cell r="H85" t="str">
            <v>19H45</v>
          </cell>
          <cell r="I85">
            <v>7.3</v>
          </cell>
          <cell r="J85">
            <v>118505</v>
          </cell>
          <cell r="K85">
            <v>12363.65</v>
          </cell>
        </row>
        <row r="86">
          <cell r="D86" t="str">
            <v>Esporte Record15"</v>
          </cell>
          <cell r="E86" t="str">
            <v>Esporte Record</v>
          </cell>
          <cell r="F86" t="str">
            <v>15"</v>
          </cell>
          <cell r="G86" t="str">
            <v>DOM</v>
          </cell>
          <cell r="H86" t="str">
            <v>23H00</v>
          </cell>
          <cell r="I86">
            <v>2.1</v>
          </cell>
          <cell r="J86">
            <v>31472</v>
          </cell>
          <cell r="K86">
            <v>7329.4000000000005</v>
          </cell>
        </row>
        <row r="87">
          <cell r="D87" t="str">
            <v>Série De Domingo15"</v>
          </cell>
          <cell r="E87" t="str">
            <v>Série De Domingo</v>
          </cell>
          <cell r="F87" t="str">
            <v>15"</v>
          </cell>
          <cell r="G87" t="str">
            <v>DOM</v>
          </cell>
          <cell r="H87" t="str">
            <v>00H15</v>
          </cell>
          <cell r="I87">
            <v>1.1000000000000001</v>
          </cell>
          <cell r="J87">
            <v>17096</v>
          </cell>
          <cell r="K87">
            <v>2930.2000000000003</v>
          </cell>
        </row>
        <row r="88">
          <cell r="D88" t="str">
            <v>DF No Ar DF45"</v>
          </cell>
          <cell r="E88" t="str">
            <v>DF No Ar DF</v>
          </cell>
          <cell r="F88" t="str">
            <v>45"</v>
          </cell>
          <cell r="G88" t="str">
            <v>SEG/SEX</v>
          </cell>
          <cell r="H88" t="str">
            <v>07H00</v>
          </cell>
          <cell r="I88">
            <v>1.7</v>
          </cell>
          <cell r="J88">
            <v>26421</v>
          </cell>
          <cell r="K88">
            <v>5997</v>
          </cell>
        </row>
        <row r="89">
          <cell r="D89" t="str">
            <v>Fala Brasil45"</v>
          </cell>
          <cell r="E89" t="str">
            <v>Fala Brasil</v>
          </cell>
          <cell r="F89" t="str">
            <v>45"</v>
          </cell>
          <cell r="G89" t="str">
            <v>SEG/SEX</v>
          </cell>
          <cell r="H89" t="str">
            <v>08H30</v>
          </cell>
          <cell r="I89">
            <v>2.2999999999999998</v>
          </cell>
          <cell r="J89">
            <v>36134</v>
          </cell>
          <cell r="K89">
            <v>8275.5</v>
          </cell>
        </row>
        <row r="90">
          <cell r="D90" t="str">
            <v>Hoje em Dia45"</v>
          </cell>
          <cell r="E90" t="str">
            <v>Hoje em Dia</v>
          </cell>
          <cell r="F90" t="str">
            <v>45"</v>
          </cell>
          <cell r="G90" t="str">
            <v>SEG/SEX</v>
          </cell>
          <cell r="H90" t="str">
            <v>09H30</v>
          </cell>
          <cell r="I90">
            <v>2.4</v>
          </cell>
          <cell r="J90">
            <v>38465</v>
          </cell>
          <cell r="K90">
            <v>7791</v>
          </cell>
        </row>
        <row r="91">
          <cell r="D91" t="str">
            <v>Balanço Geral DF45"</v>
          </cell>
          <cell r="E91" t="str">
            <v>Balanço Geral DF</v>
          </cell>
          <cell r="F91" t="str">
            <v>45"</v>
          </cell>
          <cell r="G91" t="str">
            <v>SEG/SEX</v>
          </cell>
          <cell r="H91" t="str">
            <v>11H30</v>
          </cell>
          <cell r="I91">
            <v>5.5</v>
          </cell>
          <cell r="J91">
            <v>87033</v>
          </cell>
          <cell r="K91">
            <v>11446.5</v>
          </cell>
        </row>
        <row r="92">
          <cell r="D92" t="str">
            <v>Novela da tarde I45"</v>
          </cell>
          <cell r="E92" t="str">
            <v>Novela da tarde I</v>
          </cell>
          <cell r="F92" t="str">
            <v>45"</v>
          </cell>
          <cell r="G92" t="str">
            <v>SEG/SEX</v>
          </cell>
          <cell r="H92" t="str">
            <v>15H30</v>
          </cell>
          <cell r="I92">
            <v>4.4000000000000004</v>
          </cell>
          <cell r="J92">
            <v>66829</v>
          </cell>
          <cell r="K92">
            <v>10048.5</v>
          </cell>
        </row>
        <row r="93">
          <cell r="D93" t="str">
            <v>Cidade Alerta45"</v>
          </cell>
          <cell r="E93" t="str">
            <v>Cidade Alerta</v>
          </cell>
          <cell r="F93" t="str">
            <v>45"</v>
          </cell>
          <cell r="G93" t="str">
            <v>SEG/SEX</v>
          </cell>
          <cell r="H93" t="str">
            <v>16H30</v>
          </cell>
          <cell r="I93">
            <v>4.8</v>
          </cell>
          <cell r="J93">
            <v>75765</v>
          </cell>
          <cell r="K93">
            <v>9163.5</v>
          </cell>
        </row>
        <row r="94">
          <cell r="D94" t="str">
            <v>Cidade Alerta DF45"</v>
          </cell>
          <cell r="E94" t="str">
            <v>Cidade Alerta DF</v>
          </cell>
          <cell r="F94" t="str">
            <v>45"</v>
          </cell>
          <cell r="G94" t="str">
            <v>SEG/SEX</v>
          </cell>
          <cell r="H94" t="str">
            <v>18H00</v>
          </cell>
          <cell r="I94">
            <v>7.4</v>
          </cell>
          <cell r="J94">
            <v>120059</v>
          </cell>
          <cell r="K94">
            <v>12034.5</v>
          </cell>
        </row>
        <row r="95">
          <cell r="D95" t="str">
            <v>DF Record45"</v>
          </cell>
          <cell r="E95" t="str">
            <v>DF Record</v>
          </cell>
          <cell r="F95" t="str">
            <v>45"</v>
          </cell>
          <cell r="G95" t="str">
            <v>SEG/SEX</v>
          </cell>
          <cell r="H95" t="str">
            <v>19H15</v>
          </cell>
          <cell r="I95">
            <v>7.3</v>
          </cell>
          <cell r="J95">
            <v>118505</v>
          </cell>
          <cell r="K95">
            <v>17889</v>
          </cell>
        </row>
        <row r="96">
          <cell r="D96" t="str">
            <v>Jornal da Record45"</v>
          </cell>
          <cell r="E96" t="str">
            <v>Jornal da Record</v>
          </cell>
          <cell r="F96" t="str">
            <v>45"</v>
          </cell>
          <cell r="G96" t="str">
            <v>SEG/SEX</v>
          </cell>
          <cell r="H96" t="str">
            <v>19H55</v>
          </cell>
          <cell r="I96">
            <v>7.7</v>
          </cell>
          <cell r="J96">
            <v>125110</v>
          </cell>
          <cell r="K96">
            <v>30289.5</v>
          </cell>
        </row>
        <row r="97">
          <cell r="D97" t="str">
            <v>Novela 3 45"</v>
          </cell>
          <cell r="E97" t="str">
            <v xml:space="preserve">Novela 3 </v>
          </cell>
          <cell r="F97" t="str">
            <v>45"</v>
          </cell>
          <cell r="G97" t="str">
            <v>SEG/SEX</v>
          </cell>
          <cell r="H97" t="str">
            <v>21H00</v>
          </cell>
          <cell r="I97">
            <v>7</v>
          </cell>
          <cell r="J97">
            <v>115008</v>
          </cell>
          <cell r="K97">
            <v>29977.5</v>
          </cell>
        </row>
        <row r="98">
          <cell r="D98" t="str">
            <v>Novela 22H45"</v>
          </cell>
          <cell r="E98" t="str">
            <v>Novela 22H</v>
          </cell>
          <cell r="F98" t="str">
            <v>45"</v>
          </cell>
          <cell r="G98" t="str">
            <v>SEG/SEX</v>
          </cell>
          <cell r="H98" t="str">
            <v>22H00</v>
          </cell>
          <cell r="I98">
            <v>5.5</v>
          </cell>
          <cell r="J98">
            <v>91307</v>
          </cell>
          <cell r="K98">
            <v>24856.5</v>
          </cell>
        </row>
        <row r="99">
          <cell r="D99" t="str">
            <v>Power Couple 45"</v>
          </cell>
          <cell r="E99" t="str">
            <v xml:space="preserve">Power Couple </v>
          </cell>
          <cell r="F99" t="str">
            <v>45"</v>
          </cell>
          <cell r="G99" t="str">
            <v>SEG/SEX</v>
          </cell>
          <cell r="H99" t="str">
            <v>22H30</v>
          </cell>
          <cell r="I99">
            <v>4.0999999999999996</v>
          </cell>
          <cell r="J99">
            <v>63332</v>
          </cell>
          <cell r="K99">
            <v>17857.5</v>
          </cell>
        </row>
        <row r="100">
          <cell r="D100" t="str">
            <v>Série Prémium45"</v>
          </cell>
          <cell r="E100" t="str">
            <v>Série Prémium</v>
          </cell>
          <cell r="F100" t="str">
            <v>45"</v>
          </cell>
          <cell r="G100" t="str">
            <v>SEG/SEX</v>
          </cell>
          <cell r="H100" t="str">
            <v>23H45</v>
          </cell>
          <cell r="I100">
            <v>2.5</v>
          </cell>
          <cell r="J100">
            <v>35746</v>
          </cell>
          <cell r="K100">
            <v>13155</v>
          </cell>
        </row>
        <row r="101">
          <cell r="D101" t="str">
            <v>Quilos Mortais45"</v>
          </cell>
          <cell r="E101" t="str">
            <v>Quilos Mortais</v>
          </cell>
          <cell r="F101" t="str">
            <v>45"</v>
          </cell>
          <cell r="G101" t="str">
            <v>SEG/SEX</v>
          </cell>
          <cell r="H101" t="str">
            <v>23H15</v>
          </cell>
          <cell r="I101">
            <v>4.0999999999999996</v>
          </cell>
          <cell r="J101">
            <v>63721</v>
          </cell>
          <cell r="K101">
            <v>13861.5</v>
          </cell>
        </row>
        <row r="102">
          <cell r="D102" t="str">
            <v>Brasil Caminhoneiro45"</v>
          </cell>
          <cell r="E102" t="str">
            <v>Brasil Caminhoneiro</v>
          </cell>
          <cell r="F102" t="str">
            <v>45"</v>
          </cell>
          <cell r="G102" t="str">
            <v>SÁB</v>
          </cell>
          <cell r="H102" t="str">
            <v>07H00</v>
          </cell>
          <cell r="I102">
            <v>0.7</v>
          </cell>
          <cell r="J102">
            <v>11656</v>
          </cell>
          <cell r="K102">
            <v>5935.5</v>
          </cell>
        </row>
        <row r="103">
          <cell r="D103" t="str">
            <v>Fala Brasil - Ed. de Sábado45"</v>
          </cell>
          <cell r="E103" t="str">
            <v>Fala Brasil - Ed. de Sábado</v>
          </cell>
          <cell r="F103" t="str">
            <v>45"</v>
          </cell>
          <cell r="G103" t="str">
            <v>SÁB</v>
          </cell>
          <cell r="H103" t="str">
            <v>07H35</v>
          </cell>
          <cell r="I103">
            <v>2.7</v>
          </cell>
          <cell r="J103">
            <v>42351</v>
          </cell>
          <cell r="K103">
            <v>7131</v>
          </cell>
        </row>
        <row r="104">
          <cell r="D104" t="str">
            <v>Balanço Geral DF - Ed. de Sábado45"</v>
          </cell>
          <cell r="E104" t="str">
            <v>Balanço Geral DF - Ed. de Sábado</v>
          </cell>
          <cell r="F104" t="str">
            <v>45"</v>
          </cell>
          <cell r="G104" t="str">
            <v>SÁB</v>
          </cell>
          <cell r="H104" t="str">
            <v>13H00</v>
          </cell>
          <cell r="I104">
            <v>4.4000000000000004</v>
          </cell>
          <cell r="J104">
            <v>70326</v>
          </cell>
          <cell r="K104">
            <v>11446.5</v>
          </cell>
        </row>
        <row r="105">
          <cell r="D105" t="str">
            <v>Cine Aventura45"</v>
          </cell>
          <cell r="E105" t="str">
            <v>Cine Aventura</v>
          </cell>
          <cell r="F105" t="str">
            <v>45"</v>
          </cell>
          <cell r="G105" t="str">
            <v>SÁB</v>
          </cell>
          <cell r="H105" t="str">
            <v>15H00</v>
          </cell>
          <cell r="I105">
            <v>3.6</v>
          </cell>
          <cell r="J105">
            <v>59835</v>
          </cell>
          <cell r="K105">
            <v>7791</v>
          </cell>
        </row>
        <row r="106">
          <cell r="D106" t="str">
            <v>Cidade Alerta - Ed. de Sábado 145"</v>
          </cell>
          <cell r="E106" t="str">
            <v>Cidade Alerta - Ed. de Sábado 1</v>
          </cell>
          <cell r="F106" t="str">
            <v>45"</v>
          </cell>
          <cell r="G106" t="str">
            <v>SÁB</v>
          </cell>
          <cell r="H106" t="str">
            <v>17H00</v>
          </cell>
          <cell r="I106">
            <v>3.9</v>
          </cell>
          <cell r="J106">
            <v>62555</v>
          </cell>
          <cell r="K106">
            <v>8286</v>
          </cell>
        </row>
        <row r="107">
          <cell r="D107" t="str">
            <v>Jornal da Record - Ed. de Sábado45"</v>
          </cell>
          <cell r="E107" t="str">
            <v>Jornal da Record - Ed. de Sábado</v>
          </cell>
          <cell r="F107" t="str">
            <v>45"</v>
          </cell>
          <cell r="G107" t="str">
            <v>SÁB</v>
          </cell>
          <cell r="H107" t="str">
            <v>19H45</v>
          </cell>
          <cell r="I107">
            <v>5.0999999999999996</v>
          </cell>
          <cell r="J107">
            <v>84702</v>
          </cell>
          <cell r="K107">
            <v>26295</v>
          </cell>
        </row>
        <row r="108">
          <cell r="D108" t="str">
            <v>Cidade Alerta - Ed. de Sábado 245"</v>
          </cell>
          <cell r="E108" t="str">
            <v>Cidade Alerta - Ed. de Sábado 2</v>
          </cell>
          <cell r="F108" t="str">
            <v>45"</v>
          </cell>
          <cell r="G108" t="str">
            <v>SÁB</v>
          </cell>
          <cell r="H108" t="str">
            <v>21H00</v>
          </cell>
          <cell r="I108">
            <v>4</v>
          </cell>
          <cell r="J108">
            <v>66052</v>
          </cell>
          <cell r="K108">
            <v>8286</v>
          </cell>
        </row>
        <row r="109">
          <cell r="D109" t="str">
            <v>Super Tela45"</v>
          </cell>
          <cell r="E109" t="str">
            <v>Super Tela</v>
          </cell>
          <cell r="F109" t="str">
            <v>45"</v>
          </cell>
          <cell r="G109" t="str">
            <v>SÁB</v>
          </cell>
          <cell r="H109" t="str">
            <v>23H15</v>
          </cell>
          <cell r="I109">
            <v>2.7</v>
          </cell>
          <cell r="J109">
            <v>39243</v>
          </cell>
          <cell r="K109">
            <v>13861.5</v>
          </cell>
        </row>
        <row r="110">
          <cell r="D110" t="str">
            <v>Agro Record DF45"</v>
          </cell>
          <cell r="E110" t="str">
            <v>Agro Record DF</v>
          </cell>
          <cell r="F110" t="str">
            <v>45"</v>
          </cell>
          <cell r="G110" t="str">
            <v>DOM</v>
          </cell>
          <cell r="H110" t="str">
            <v>09H00</v>
          </cell>
          <cell r="I110">
            <v>0.9</v>
          </cell>
          <cell r="J110">
            <v>15153</v>
          </cell>
          <cell r="K110">
            <v>5871</v>
          </cell>
        </row>
        <row r="111">
          <cell r="D111" t="str">
            <v>Auto Record45"</v>
          </cell>
          <cell r="E111" t="str">
            <v>Auto Record</v>
          </cell>
          <cell r="F111" t="str">
            <v>45"</v>
          </cell>
          <cell r="G111" t="str">
            <v>DOM</v>
          </cell>
          <cell r="H111" t="str">
            <v>09H40</v>
          </cell>
          <cell r="I111">
            <v>1.5</v>
          </cell>
          <cell r="J111">
            <v>24478</v>
          </cell>
          <cell r="K111">
            <v>7632</v>
          </cell>
        </row>
        <row r="112">
          <cell r="D112" t="str">
            <v>Record Teen: Todo mundo odeia o Cris45"</v>
          </cell>
          <cell r="E112" t="str">
            <v>Record Teen: Todo mundo odeia o Cris</v>
          </cell>
          <cell r="F112" t="str">
            <v>45"</v>
          </cell>
          <cell r="G112" t="str">
            <v>DOM</v>
          </cell>
          <cell r="H112" t="str">
            <v>11H00</v>
          </cell>
          <cell r="I112">
            <v>2.2000000000000002</v>
          </cell>
          <cell r="J112">
            <v>37300</v>
          </cell>
          <cell r="K112">
            <v>11145</v>
          </cell>
        </row>
        <row r="113">
          <cell r="D113" t="str">
            <v>Record Teen: Eu, a patroa e as crianças45"</v>
          </cell>
          <cell r="E113" t="str">
            <v>Record Teen: Eu, a patroa e as crianças</v>
          </cell>
          <cell r="F113" t="str">
            <v>45"</v>
          </cell>
          <cell r="G113" t="str">
            <v>DOM</v>
          </cell>
          <cell r="H113" t="str">
            <v>12H15</v>
          </cell>
          <cell r="I113">
            <v>2.5</v>
          </cell>
          <cell r="J113">
            <v>40797</v>
          </cell>
          <cell r="K113">
            <v>11145</v>
          </cell>
        </row>
        <row r="114">
          <cell r="D114" t="str">
            <v>Cine Maior45"</v>
          </cell>
          <cell r="E114" t="str">
            <v>Cine Maior</v>
          </cell>
          <cell r="F114" t="str">
            <v>45"</v>
          </cell>
          <cell r="G114" t="str">
            <v>DOM</v>
          </cell>
          <cell r="H114" t="str">
            <v>14H15</v>
          </cell>
          <cell r="I114">
            <v>3.4</v>
          </cell>
          <cell r="J114">
            <v>52841</v>
          </cell>
          <cell r="K114">
            <v>11145</v>
          </cell>
        </row>
        <row r="115">
          <cell r="D115" t="str">
            <v>Power Couple Ed. Domingo45"</v>
          </cell>
          <cell r="E115" t="str">
            <v>Power Couple Ed. Domingo</v>
          </cell>
          <cell r="F115" t="str">
            <v>45"</v>
          </cell>
          <cell r="G115" t="str">
            <v>DOM</v>
          </cell>
          <cell r="H115" t="str">
            <v>14H00</v>
          </cell>
          <cell r="I115">
            <v>2.8</v>
          </cell>
          <cell r="J115">
            <v>41574</v>
          </cell>
          <cell r="K115">
            <v>0</v>
          </cell>
        </row>
        <row r="116">
          <cell r="D116" t="str">
            <v>Game dos 10045"</v>
          </cell>
          <cell r="E116" t="str">
            <v>Game dos 100</v>
          </cell>
          <cell r="F116" t="str">
            <v>45"</v>
          </cell>
          <cell r="G116" t="str">
            <v>DOM</v>
          </cell>
          <cell r="H116" t="str">
            <v>14H15</v>
          </cell>
          <cell r="I116">
            <v>0</v>
          </cell>
          <cell r="J116">
            <v>0</v>
          </cell>
          <cell r="K116">
            <v>17857.5</v>
          </cell>
        </row>
        <row r="117">
          <cell r="D117" t="str">
            <v>Acerte ou Caia45"</v>
          </cell>
          <cell r="E117" t="str">
            <v>Acerte ou Caia</v>
          </cell>
          <cell r="F117" t="str">
            <v>45"</v>
          </cell>
          <cell r="G117" t="str">
            <v>DOM</v>
          </cell>
          <cell r="H117" t="str">
            <v>15H45</v>
          </cell>
          <cell r="I117">
            <v>5.4</v>
          </cell>
          <cell r="J117">
            <v>84702</v>
          </cell>
          <cell r="K117">
            <v>17857.5</v>
          </cell>
        </row>
        <row r="118">
          <cell r="D118" t="str">
            <v>Love&amp;Dance45"</v>
          </cell>
          <cell r="E118" t="str">
            <v>Love&amp;Dance</v>
          </cell>
          <cell r="F118" t="str">
            <v>45"</v>
          </cell>
          <cell r="G118" t="str">
            <v>DOM</v>
          </cell>
          <cell r="H118" t="str">
            <v>18H15</v>
          </cell>
          <cell r="I118">
            <v>4.3</v>
          </cell>
          <cell r="J118">
            <v>68772</v>
          </cell>
          <cell r="K118">
            <v>17857.5</v>
          </cell>
        </row>
        <row r="119">
          <cell r="D119" t="str">
            <v>Domingo Espetacular45"</v>
          </cell>
          <cell r="E119" t="str">
            <v>Domingo Espetacular</v>
          </cell>
          <cell r="F119" t="str">
            <v>45"</v>
          </cell>
          <cell r="G119" t="str">
            <v>DOM</v>
          </cell>
          <cell r="H119" t="str">
            <v>19H45</v>
          </cell>
          <cell r="I119">
            <v>7.3</v>
          </cell>
          <cell r="J119">
            <v>118505</v>
          </cell>
          <cell r="K119">
            <v>28531.5</v>
          </cell>
        </row>
        <row r="120">
          <cell r="D120" t="str">
            <v>Esporte Record45"</v>
          </cell>
          <cell r="E120" t="str">
            <v>Esporte Record</v>
          </cell>
          <cell r="F120" t="str">
            <v>45"</v>
          </cell>
          <cell r="G120" t="str">
            <v>DOM</v>
          </cell>
          <cell r="H120" t="str">
            <v>23H00</v>
          </cell>
          <cell r="I120">
            <v>2.1</v>
          </cell>
          <cell r="J120">
            <v>31472</v>
          </cell>
          <cell r="K120">
            <v>16914</v>
          </cell>
        </row>
        <row r="121">
          <cell r="D121" t="str">
            <v>Série De Domingo45"</v>
          </cell>
          <cell r="E121" t="str">
            <v>Série De Domingo</v>
          </cell>
          <cell r="F121" t="str">
            <v>45"</v>
          </cell>
          <cell r="G121" t="str">
            <v>DOM</v>
          </cell>
          <cell r="H121" t="str">
            <v>00H15</v>
          </cell>
          <cell r="I121">
            <v>1.1000000000000001</v>
          </cell>
          <cell r="J121">
            <v>17096</v>
          </cell>
          <cell r="K121">
            <v>6762</v>
          </cell>
        </row>
        <row r="122">
          <cell r="D122" t="str">
            <v>DF No Ar DF60"</v>
          </cell>
          <cell r="E122" t="str">
            <v>DF No Ar DF</v>
          </cell>
          <cell r="F122" t="str">
            <v>60"</v>
          </cell>
          <cell r="G122" t="str">
            <v>SEG/SEX</v>
          </cell>
          <cell r="H122" t="str">
            <v>07H00</v>
          </cell>
          <cell r="I122">
            <v>1.7</v>
          </cell>
          <cell r="J122">
            <v>26421</v>
          </cell>
          <cell r="K122">
            <v>7996</v>
          </cell>
        </row>
        <row r="123">
          <cell r="D123" t="str">
            <v>Fala Brasil60"</v>
          </cell>
          <cell r="E123" t="str">
            <v>Fala Brasil</v>
          </cell>
          <cell r="F123" t="str">
            <v>60"</v>
          </cell>
          <cell r="G123" t="str">
            <v>SEG/SEX</v>
          </cell>
          <cell r="H123" t="str">
            <v>08H30</v>
          </cell>
          <cell r="I123">
            <v>2.2999999999999998</v>
          </cell>
          <cell r="J123">
            <v>36134</v>
          </cell>
          <cell r="K123">
            <v>11034</v>
          </cell>
        </row>
        <row r="124">
          <cell r="D124" t="str">
            <v>Hoje em Dia60"</v>
          </cell>
          <cell r="E124" t="str">
            <v>Hoje em Dia</v>
          </cell>
          <cell r="F124" t="str">
            <v>60"</v>
          </cell>
          <cell r="G124" t="str">
            <v>SEG/SEX</v>
          </cell>
          <cell r="H124" t="str">
            <v>09H30</v>
          </cell>
          <cell r="I124">
            <v>2.4</v>
          </cell>
          <cell r="J124">
            <v>38465</v>
          </cell>
          <cell r="K124">
            <v>10388</v>
          </cell>
        </row>
        <row r="125">
          <cell r="D125" t="str">
            <v>Balanço Geral DF60"</v>
          </cell>
          <cell r="E125" t="str">
            <v>Balanço Geral DF</v>
          </cell>
          <cell r="F125" t="str">
            <v>60"</v>
          </cell>
          <cell r="G125" t="str">
            <v>SEG/SEX</v>
          </cell>
          <cell r="H125" t="str">
            <v>11H30</v>
          </cell>
          <cell r="I125">
            <v>5.5</v>
          </cell>
          <cell r="J125">
            <v>87033</v>
          </cell>
          <cell r="K125">
            <v>15262</v>
          </cell>
        </row>
        <row r="126">
          <cell r="D126" t="str">
            <v>Novela da tarde I60"</v>
          </cell>
          <cell r="E126" t="str">
            <v>Novela da tarde I</v>
          </cell>
          <cell r="F126" t="str">
            <v>60"</v>
          </cell>
          <cell r="G126" t="str">
            <v>SEG/SEX</v>
          </cell>
          <cell r="H126" t="str">
            <v>15H30</v>
          </cell>
          <cell r="I126">
            <v>4.4000000000000004</v>
          </cell>
          <cell r="J126">
            <v>66829</v>
          </cell>
          <cell r="K126">
            <v>13398</v>
          </cell>
        </row>
        <row r="127">
          <cell r="D127" t="str">
            <v>Cidade Alerta60"</v>
          </cell>
          <cell r="E127" t="str">
            <v>Cidade Alerta</v>
          </cell>
          <cell r="F127" t="str">
            <v>60"</v>
          </cell>
          <cell r="G127" t="str">
            <v>SEG/SEX</v>
          </cell>
          <cell r="H127" t="str">
            <v>16H30</v>
          </cell>
          <cell r="I127">
            <v>4.8</v>
          </cell>
          <cell r="J127">
            <v>75765</v>
          </cell>
          <cell r="K127">
            <v>12218</v>
          </cell>
        </row>
        <row r="128">
          <cell r="D128" t="str">
            <v>Cidade Alerta DF60"</v>
          </cell>
          <cell r="E128" t="str">
            <v>Cidade Alerta DF</v>
          </cell>
          <cell r="F128" t="str">
            <v>60"</v>
          </cell>
          <cell r="G128" t="str">
            <v>SEG/SEX</v>
          </cell>
          <cell r="H128" t="str">
            <v>18H00</v>
          </cell>
          <cell r="I128">
            <v>7.4</v>
          </cell>
          <cell r="J128">
            <v>120059</v>
          </cell>
          <cell r="K128">
            <v>16046</v>
          </cell>
        </row>
        <row r="129">
          <cell r="D129" t="str">
            <v>DF Record60"</v>
          </cell>
          <cell r="E129" t="str">
            <v>DF Record</v>
          </cell>
          <cell r="F129" t="str">
            <v>60"</v>
          </cell>
          <cell r="G129" t="str">
            <v>SEG/SEX</v>
          </cell>
          <cell r="H129" t="str">
            <v>19H15</v>
          </cell>
          <cell r="I129">
            <v>7.3</v>
          </cell>
          <cell r="J129">
            <v>118505</v>
          </cell>
          <cell r="K129">
            <v>23852</v>
          </cell>
        </row>
        <row r="130">
          <cell r="D130" t="str">
            <v>Jornal da Record60"</v>
          </cell>
          <cell r="E130" t="str">
            <v>Jornal da Record</v>
          </cell>
          <cell r="F130" t="str">
            <v>60"</v>
          </cell>
          <cell r="G130" t="str">
            <v>SEG/SEX</v>
          </cell>
          <cell r="H130" t="str">
            <v>19H55</v>
          </cell>
          <cell r="I130">
            <v>7.7</v>
          </cell>
          <cell r="J130">
            <v>125110</v>
          </cell>
          <cell r="K130">
            <v>40386</v>
          </cell>
        </row>
        <row r="131">
          <cell r="D131" t="str">
            <v>Novela 3 60"</v>
          </cell>
          <cell r="E131" t="str">
            <v xml:space="preserve">Novela 3 </v>
          </cell>
          <cell r="F131" t="str">
            <v>60"</v>
          </cell>
          <cell r="G131" t="str">
            <v>SEG/SEX</v>
          </cell>
          <cell r="H131" t="str">
            <v>21H00</v>
          </cell>
          <cell r="I131">
            <v>7</v>
          </cell>
          <cell r="J131">
            <v>115008</v>
          </cell>
          <cell r="K131">
            <v>39970</v>
          </cell>
        </row>
        <row r="132">
          <cell r="D132" t="str">
            <v>Novela 22H60"</v>
          </cell>
          <cell r="E132" t="str">
            <v>Novela 22H</v>
          </cell>
          <cell r="F132" t="str">
            <v>60"</v>
          </cell>
          <cell r="G132" t="str">
            <v>SEG/SEX</v>
          </cell>
          <cell r="H132" t="str">
            <v>22H00</v>
          </cell>
          <cell r="I132">
            <v>5.5</v>
          </cell>
          <cell r="J132">
            <v>91307</v>
          </cell>
          <cell r="K132">
            <v>33142</v>
          </cell>
        </row>
        <row r="133">
          <cell r="D133" t="str">
            <v>Power Couple 60"</v>
          </cell>
          <cell r="E133" t="str">
            <v xml:space="preserve">Power Couple </v>
          </cell>
          <cell r="F133" t="str">
            <v>60"</v>
          </cell>
          <cell r="G133" t="str">
            <v>SEG/SEX</v>
          </cell>
          <cell r="H133" t="str">
            <v>22H30</v>
          </cell>
          <cell r="I133">
            <v>4.0999999999999996</v>
          </cell>
          <cell r="J133">
            <v>63332</v>
          </cell>
          <cell r="K133">
            <v>23810</v>
          </cell>
        </row>
        <row r="134">
          <cell r="D134" t="str">
            <v>Série Prémium60"</v>
          </cell>
          <cell r="E134" t="str">
            <v>Série Prémium</v>
          </cell>
          <cell r="F134" t="str">
            <v>60"</v>
          </cell>
          <cell r="G134" t="str">
            <v>SEG/SEX</v>
          </cell>
          <cell r="H134" t="str">
            <v>23H45</v>
          </cell>
          <cell r="I134">
            <v>2.5</v>
          </cell>
          <cell r="J134">
            <v>35746</v>
          </cell>
          <cell r="K134">
            <v>17540</v>
          </cell>
        </row>
        <row r="135">
          <cell r="D135" t="str">
            <v>Quilos Mortais60"</v>
          </cell>
          <cell r="E135" t="str">
            <v>Quilos Mortais</v>
          </cell>
          <cell r="F135" t="str">
            <v>60"</v>
          </cell>
          <cell r="G135" t="str">
            <v>SEG/SEX</v>
          </cell>
          <cell r="H135" t="str">
            <v>23H15</v>
          </cell>
          <cell r="I135">
            <v>4.0999999999999996</v>
          </cell>
          <cell r="J135">
            <v>63721</v>
          </cell>
          <cell r="K135">
            <v>18482</v>
          </cell>
        </row>
        <row r="136">
          <cell r="D136" t="str">
            <v>Brasil Caminhoneiro60"</v>
          </cell>
          <cell r="E136" t="str">
            <v>Brasil Caminhoneiro</v>
          </cell>
          <cell r="F136" t="str">
            <v>60"</v>
          </cell>
          <cell r="G136" t="str">
            <v>SÁB</v>
          </cell>
          <cell r="H136" t="str">
            <v>07H00</v>
          </cell>
          <cell r="I136">
            <v>0.7</v>
          </cell>
          <cell r="J136">
            <v>11656</v>
          </cell>
          <cell r="K136">
            <v>7914</v>
          </cell>
        </row>
        <row r="137">
          <cell r="D137" t="str">
            <v>Fala Brasil - Ed. de Sábado60"</v>
          </cell>
          <cell r="E137" t="str">
            <v>Fala Brasil - Ed. de Sábado</v>
          </cell>
          <cell r="F137" t="str">
            <v>60"</v>
          </cell>
          <cell r="G137" t="str">
            <v>SÁB</v>
          </cell>
          <cell r="H137" t="str">
            <v>07H35</v>
          </cell>
          <cell r="I137">
            <v>2.7</v>
          </cell>
          <cell r="J137">
            <v>42351</v>
          </cell>
          <cell r="K137">
            <v>9508</v>
          </cell>
        </row>
        <row r="138">
          <cell r="D138" t="str">
            <v>Balanço Geral DF - Ed. de Sábado60"</v>
          </cell>
          <cell r="E138" t="str">
            <v>Balanço Geral DF - Ed. de Sábado</v>
          </cell>
          <cell r="F138" t="str">
            <v>60"</v>
          </cell>
          <cell r="G138" t="str">
            <v>SÁB</v>
          </cell>
          <cell r="H138" t="str">
            <v>13H00</v>
          </cell>
          <cell r="I138">
            <v>4.4000000000000004</v>
          </cell>
          <cell r="J138">
            <v>70326</v>
          </cell>
          <cell r="K138">
            <v>15262</v>
          </cell>
        </row>
        <row r="139">
          <cell r="D139" t="str">
            <v>Cine Aventura60"</v>
          </cell>
          <cell r="E139" t="str">
            <v>Cine Aventura</v>
          </cell>
          <cell r="F139" t="str">
            <v>60"</v>
          </cell>
          <cell r="G139" t="str">
            <v>SÁB</v>
          </cell>
          <cell r="H139" t="str">
            <v>15H00</v>
          </cell>
          <cell r="I139">
            <v>3.6</v>
          </cell>
          <cell r="J139">
            <v>59835</v>
          </cell>
          <cell r="K139">
            <v>10388</v>
          </cell>
        </row>
        <row r="140">
          <cell r="D140" t="str">
            <v>Cidade Alerta - Ed. de Sábado 160"</v>
          </cell>
          <cell r="E140" t="str">
            <v>Cidade Alerta - Ed. de Sábado 1</v>
          </cell>
          <cell r="F140" t="str">
            <v>60"</v>
          </cell>
          <cell r="G140" t="str">
            <v>SÁB</v>
          </cell>
          <cell r="H140" t="str">
            <v>17H00</v>
          </cell>
          <cell r="I140">
            <v>3.9</v>
          </cell>
          <cell r="J140">
            <v>62555</v>
          </cell>
          <cell r="K140">
            <v>11048</v>
          </cell>
        </row>
        <row r="141">
          <cell r="D141" t="str">
            <v>Jornal da Record - Ed. de Sábado60"</v>
          </cell>
          <cell r="E141" t="str">
            <v>Jornal da Record - Ed. de Sábado</v>
          </cell>
          <cell r="F141" t="str">
            <v>60"</v>
          </cell>
          <cell r="G141" t="str">
            <v>SÁB</v>
          </cell>
          <cell r="H141" t="str">
            <v>19H45</v>
          </cell>
          <cell r="I141">
            <v>5.0999999999999996</v>
          </cell>
          <cell r="J141">
            <v>84702</v>
          </cell>
          <cell r="K141">
            <v>35060</v>
          </cell>
        </row>
        <row r="142">
          <cell r="D142" t="str">
            <v>Cidade Alerta - Ed. de Sábado 260"</v>
          </cell>
          <cell r="E142" t="str">
            <v>Cidade Alerta - Ed. de Sábado 2</v>
          </cell>
          <cell r="F142" t="str">
            <v>60"</v>
          </cell>
          <cell r="G142" t="str">
            <v>SÁB</v>
          </cell>
          <cell r="H142" t="str">
            <v>21H00</v>
          </cell>
          <cell r="I142">
            <v>4</v>
          </cell>
          <cell r="J142">
            <v>66052</v>
          </cell>
          <cell r="K142">
            <v>11048</v>
          </cell>
        </row>
        <row r="143">
          <cell r="D143" t="str">
            <v>Super Tela60"</v>
          </cell>
          <cell r="E143" t="str">
            <v>Super Tela</v>
          </cell>
          <cell r="F143" t="str">
            <v>60"</v>
          </cell>
          <cell r="G143" t="str">
            <v>SÁB</v>
          </cell>
          <cell r="H143" t="str">
            <v>23H15</v>
          </cell>
          <cell r="I143">
            <v>2.7</v>
          </cell>
          <cell r="J143">
            <v>39243</v>
          </cell>
          <cell r="K143">
            <v>18482</v>
          </cell>
        </row>
        <row r="144">
          <cell r="D144" t="str">
            <v>Agro Record DF60"</v>
          </cell>
          <cell r="E144" t="str">
            <v>Agro Record DF</v>
          </cell>
          <cell r="F144" t="str">
            <v>60"</v>
          </cell>
          <cell r="G144" t="str">
            <v>DOM</v>
          </cell>
          <cell r="H144" t="str">
            <v>09H00</v>
          </cell>
          <cell r="I144">
            <v>0.9</v>
          </cell>
          <cell r="J144">
            <v>15153</v>
          </cell>
          <cell r="K144">
            <v>7828</v>
          </cell>
        </row>
        <row r="145">
          <cell r="D145" t="str">
            <v>Auto Record60"</v>
          </cell>
          <cell r="E145" t="str">
            <v>Auto Record</v>
          </cell>
          <cell r="F145" t="str">
            <v>60"</v>
          </cell>
          <cell r="G145" t="str">
            <v>DOM</v>
          </cell>
          <cell r="H145" t="str">
            <v>09H40</v>
          </cell>
          <cell r="I145">
            <v>1.5</v>
          </cell>
          <cell r="J145">
            <v>24478</v>
          </cell>
          <cell r="K145">
            <v>10176</v>
          </cell>
        </row>
        <row r="146">
          <cell r="D146" t="str">
            <v>Record Teen: Todo mundo odeia o Cris60"</v>
          </cell>
          <cell r="E146" t="str">
            <v>Record Teen: Todo mundo odeia o Cris</v>
          </cell>
          <cell r="F146" t="str">
            <v>60"</v>
          </cell>
          <cell r="G146" t="str">
            <v>DOM</v>
          </cell>
          <cell r="H146" t="str">
            <v>11H00</v>
          </cell>
          <cell r="I146">
            <v>2.2000000000000002</v>
          </cell>
          <cell r="J146">
            <v>37300</v>
          </cell>
          <cell r="K146">
            <v>14860</v>
          </cell>
        </row>
        <row r="147">
          <cell r="D147" t="str">
            <v>Record Teen: Eu, a patroa e as crianças60"</v>
          </cell>
          <cell r="E147" t="str">
            <v>Record Teen: Eu, a patroa e as crianças</v>
          </cell>
          <cell r="F147" t="str">
            <v>60"</v>
          </cell>
          <cell r="G147" t="str">
            <v>DOM</v>
          </cell>
          <cell r="H147" t="str">
            <v>12H15</v>
          </cell>
          <cell r="I147">
            <v>2.5</v>
          </cell>
          <cell r="J147">
            <v>40797</v>
          </cell>
          <cell r="K147">
            <v>14860</v>
          </cell>
        </row>
        <row r="148">
          <cell r="D148" t="str">
            <v>Cine Maior60"</v>
          </cell>
          <cell r="E148" t="str">
            <v>Cine Maior</v>
          </cell>
          <cell r="F148" t="str">
            <v>60"</v>
          </cell>
          <cell r="G148" t="str">
            <v>DOM</v>
          </cell>
          <cell r="H148" t="str">
            <v>14H15</v>
          </cell>
          <cell r="I148">
            <v>3.4</v>
          </cell>
          <cell r="J148">
            <v>52841</v>
          </cell>
          <cell r="K148">
            <v>14860</v>
          </cell>
        </row>
        <row r="149">
          <cell r="D149" t="str">
            <v>Power Couple Ed. Domingo60"</v>
          </cell>
          <cell r="E149" t="str">
            <v>Power Couple Ed. Domingo</v>
          </cell>
          <cell r="F149" t="str">
            <v>60"</v>
          </cell>
          <cell r="G149" t="str">
            <v>DOM</v>
          </cell>
          <cell r="H149" t="str">
            <v>14H00</v>
          </cell>
          <cell r="I149">
            <v>2.8</v>
          </cell>
          <cell r="J149">
            <v>41574</v>
          </cell>
          <cell r="K149">
            <v>0</v>
          </cell>
        </row>
        <row r="150">
          <cell r="D150" t="str">
            <v>Game dos 10060"</v>
          </cell>
          <cell r="E150" t="str">
            <v>Game dos 100</v>
          </cell>
          <cell r="F150" t="str">
            <v>60"</v>
          </cell>
          <cell r="G150" t="str">
            <v>DOM</v>
          </cell>
          <cell r="H150" t="str">
            <v>14H15</v>
          </cell>
          <cell r="I150">
            <v>0</v>
          </cell>
          <cell r="J150">
            <v>0</v>
          </cell>
          <cell r="K150">
            <v>23810</v>
          </cell>
        </row>
        <row r="151">
          <cell r="D151" t="str">
            <v>Acerte ou Caia60"</v>
          </cell>
          <cell r="E151" t="str">
            <v>Acerte ou Caia</v>
          </cell>
          <cell r="F151" t="str">
            <v>60"</v>
          </cell>
          <cell r="G151" t="str">
            <v>DOM</v>
          </cell>
          <cell r="H151" t="str">
            <v>15H45</v>
          </cell>
          <cell r="I151">
            <v>5.4</v>
          </cell>
          <cell r="J151">
            <v>84702</v>
          </cell>
          <cell r="K151">
            <v>23810</v>
          </cell>
        </row>
        <row r="152">
          <cell r="D152" t="str">
            <v>Love&amp;Dance60"</v>
          </cell>
          <cell r="E152" t="str">
            <v>Love&amp;Dance</v>
          </cell>
          <cell r="F152" t="str">
            <v>60"</v>
          </cell>
          <cell r="G152" t="str">
            <v>DOM</v>
          </cell>
          <cell r="H152" t="str">
            <v>18H15</v>
          </cell>
          <cell r="I152">
            <v>4.3</v>
          </cell>
          <cell r="J152">
            <v>68772</v>
          </cell>
          <cell r="K152">
            <v>23810</v>
          </cell>
        </row>
        <row r="153">
          <cell r="D153" t="str">
            <v>Domingo Espetacular60"</v>
          </cell>
          <cell r="E153" t="str">
            <v>Domingo Espetacular</v>
          </cell>
          <cell r="F153" t="str">
            <v>60"</v>
          </cell>
          <cell r="G153" t="str">
            <v>DOM</v>
          </cell>
          <cell r="H153" t="str">
            <v>19H45</v>
          </cell>
          <cell r="I153">
            <v>7.3</v>
          </cell>
          <cell r="J153">
            <v>118505</v>
          </cell>
          <cell r="K153">
            <v>38042</v>
          </cell>
        </row>
        <row r="154">
          <cell r="D154" t="str">
            <v>Esporte Record60"</v>
          </cell>
          <cell r="E154" t="str">
            <v>Esporte Record</v>
          </cell>
          <cell r="F154" t="str">
            <v>60"</v>
          </cell>
          <cell r="G154" t="str">
            <v>DOM</v>
          </cell>
          <cell r="H154" t="str">
            <v>23H00</v>
          </cell>
          <cell r="I154">
            <v>2.1</v>
          </cell>
          <cell r="J154">
            <v>31472</v>
          </cell>
          <cell r="K154">
            <v>22552</v>
          </cell>
        </row>
        <row r="155">
          <cell r="D155" t="str">
            <v>Série De Domingo60"</v>
          </cell>
          <cell r="E155" t="str">
            <v>Série De Domingo</v>
          </cell>
          <cell r="F155" t="str">
            <v>60"</v>
          </cell>
          <cell r="G155" t="str">
            <v>DOM</v>
          </cell>
          <cell r="H155" t="str">
            <v>00H15</v>
          </cell>
          <cell r="I155">
            <v>1.1000000000000001</v>
          </cell>
          <cell r="J155">
            <v>17096</v>
          </cell>
          <cell r="K155">
            <v>9016</v>
          </cell>
        </row>
        <row r="156">
          <cell r="D156" t="str">
            <v>DF No Ar DF5"</v>
          </cell>
          <cell r="E156" t="str">
            <v>DF No Ar DF</v>
          </cell>
          <cell r="F156" t="str">
            <v>5"</v>
          </cell>
          <cell r="G156" t="str">
            <v>SEG/SEX</v>
          </cell>
          <cell r="H156" t="str">
            <v>07H00</v>
          </cell>
          <cell r="I156">
            <v>1.7</v>
          </cell>
          <cell r="J156">
            <v>26421</v>
          </cell>
          <cell r="K156">
            <v>1499.25</v>
          </cell>
        </row>
        <row r="157">
          <cell r="D157" t="str">
            <v>Fala Brasil5"</v>
          </cell>
          <cell r="E157" t="str">
            <v>Fala Brasil</v>
          </cell>
          <cell r="F157" t="str">
            <v>5"</v>
          </cell>
          <cell r="G157" t="str">
            <v>SEG/SEX</v>
          </cell>
          <cell r="H157" t="str">
            <v>08H30</v>
          </cell>
          <cell r="I157">
            <v>2.2999999999999998</v>
          </cell>
          <cell r="J157">
            <v>36134</v>
          </cell>
          <cell r="K157">
            <v>2068.875</v>
          </cell>
        </row>
        <row r="158">
          <cell r="D158" t="str">
            <v>Hoje em Dia5"</v>
          </cell>
          <cell r="E158" t="str">
            <v>Hoje em Dia</v>
          </cell>
          <cell r="F158" t="str">
            <v>5"</v>
          </cell>
          <cell r="G158" t="str">
            <v>SEG/SEX</v>
          </cell>
          <cell r="H158" t="str">
            <v>09H30</v>
          </cell>
          <cell r="I158">
            <v>2.4</v>
          </cell>
          <cell r="J158">
            <v>38465</v>
          </cell>
          <cell r="K158">
            <v>1947.75</v>
          </cell>
        </row>
        <row r="159">
          <cell r="D159" t="str">
            <v>Balanço Geral DF5"</v>
          </cell>
          <cell r="E159" t="str">
            <v>Balanço Geral DF</v>
          </cell>
          <cell r="F159" t="str">
            <v>5"</v>
          </cell>
          <cell r="G159" t="str">
            <v>SEG/SEX</v>
          </cell>
          <cell r="H159" t="str">
            <v>11H30</v>
          </cell>
          <cell r="I159">
            <v>5.5</v>
          </cell>
          <cell r="J159">
            <v>87033</v>
          </cell>
          <cell r="K159">
            <v>2861.625</v>
          </cell>
        </row>
        <row r="160">
          <cell r="D160" t="str">
            <v>Novela da tarde I5"</v>
          </cell>
          <cell r="E160" t="str">
            <v>Novela da tarde I</v>
          </cell>
          <cell r="F160" t="str">
            <v>5"</v>
          </cell>
          <cell r="G160" t="str">
            <v>SEG/SEX</v>
          </cell>
          <cell r="H160" t="str">
            <v>15H30</v>
          </cell>
          <cell r="I160">
            <v>4.4000000000000004</v>
          </cell>
          <cell r="J160">
            <v>66829</v>
          </cell>
          <cell r="K160">
            <v>2512.125</v>
          </cell>
        </row>
        <row r="161">
          <cell r="D161" t="str">
            <v>Cidade Alerta5"</v>
          </cell>
          <cell r="E161" t="str">
            <v>Cidade Alerta</v>
          </cell>
          <cell r="F161" t="str">
            <v>5"</v>
          </cell>
          <cell r="G161" t="str">
            <v>SEG/SEX</v>
          </cell>
          <cell r="H161" t="str">
            <v>16H30</v>
          </cell>
          <cell r="I161">
            <v>4.8</v>
          </cell>
          <cell r="J161">
            <v>75765</v>
          </cell>
          <cell r="K161">
            <v>2290.875</v>
          </cell>
        </row>
        <row r="162">
          <cell r="D162" t="str">
            <v>Cidade Alerta DF5"</v>
          </cell>
          <cell r="E162" t="str">
            <v>Cidade Alerta DF</v>
          </cell>
          <cell r="F162" t="str">
            <v>5"</v>
          </cell>
          <cell r="G162" t="str">
            <v>SEG/SEX</v>
          </cell>
          <cell r="H162" t="str">
            <v>18H00</v>
          </cell>
          <cell r="I162">
            <v>7.4</v>
          </cell>
          <cell r="J162">
            <v>120059</v>
          </cell>
          <cell r="K162">
            <v>3008.625</v>
          </cell>
        </row>
        <row r="163">
          <cell r="D163" t="str">
            <v>DF Record5"</v>
          </cell>
          <cell r="E163" t="str">
            <v>DF Record</v>
          </cell>
          <cell r="F163" t="str">
            <v>5"</v>
          </cell>
          <cell r="G163" t="str">
            <v>SEG/SEX</v>
          </cell>
          <cell r="H163" t="str">
            <v>19H15</v>
          </cell>
          <cell r="I163">
            <v>7.3</v>
          </cell>
          <cell r="J163">
            <v>118505</v>
          </cell>
          <cell r="K163">
            <v>4472.25</v>
          </cell>
        </row>
        <row r="164">
          <cell r="D164" t="str">
            <v>Jornal da Record5"</v>
          </cell>
          <cell r="E164" t="str">
            <v>Jornal da Record</v>
          </cell>
          <cell r="F164" t="str">
            <v>5"</v>
          </cell>
          <cell r="G164" t="str">
            <v>SEG/SEX</v>
          </cell>
          <cell r="H164" t="str">
            <v>19H55</v>
          </cell>
          <cell r="I164">
            <v>7.7</v>
          </cell>
          <cell r="J164">
            <v>125110</v>
          </cell>
          <cell r="K164">
            <v>7572.375</v>
          </cell>
        </row>
        <row r="165">
          <cell r="D165" t="str">
            <v>Novela 3 5"</v>
          </cell>
          <cell r="E165" t="str">
            <v xml:space="preserve">Novela 3 </v>
          </cell>
          <cell r="F165" t="str">
            <v>5"</v>
          </cell>
          <cell r="G165" t="str">
            <v>SEG/SEX</v>
          </cell>
          <cell r="H165" t="str">
            <v>21H00</v>
          </cell>
          <cell r="I165">
            <v>7</v>
          </cell>
          <cell r="J165">
            <v>115008</v>
          </cell>
          <cell r="K165">
            <v>7494.375</v>
          </cell>
        </row>
        <row r="166">
          <cell r="D166" t="str">
            <v>Novela 22H5"</v>
          </cell>
          <cell r="E166" t="str">
            <v>Novela 22H</v>
          </cell>
          <cell r="F166" t="str">
            <v>5"</v>
          </cell>
          <cell r="G166" t="str">
            <v>SEG/SEX</v>
          </cell>
          <cell r="H166" t="str">
            <v>22H00</v>
          </cell>
          <cell r="I166">
            <v>5.5</v>
          </cell>
          <cell r="J166">
            <v>91307</v>
          </cell>
          <cell r="K166">
            <v>6214.125</v>
          </cell>
        </row>
        <row r="167">
          <cell r="D167" t="str">
            <v>Power Couple 5"</v>
          </cell>
          <cell r="E167" t="str">
            <v xml:space="preserve">Power Couple </v>
          </cell>
          <cell r="F167" t="str">
            <v>5"</v>
          </cell>
          <cell r="G167" t="str">
            <v>SEG/SEX</v>
          </cell>
          <cell r="H167" t="str">
            <v>22H30</v>
          </cell>
          <cell r="I167">
            <v>4.0999999999999996</v>
          </cell>
          <cell r="J167">
            <v>63332</v>
          </cell>
          <cell r="K167">
            <v>4464.375</v>
          </cell>
        </row>
        <row r="168">
          <cell r="D168" t="str">
            <v>Série Prémium5"</v>
          </cell>
          <cell r="E168" t="str">
            <v>Série Prémium</v>
          </cell>
          <cell r="F168" t="str">
            <v>5"</v>
          </cell>
          <cell r="G168" t="str">
            <v>SEG/SEX</v>
          </cell>
          <cell r="H168" t="str">
            <v>23H45</v>
          </cell>
          <cell r="I168">
            <v>2.5</v>
          </cell>
          <cell r="J168">
            <v>35746</v>
          </cell>
          <cell r="K168">
            <v>3288.75</v>
          </cell>
        </row>
        <row r="169">
          <cell r="D169" t="str">
            <v>Quilos Mortais5"</v>
          </cell>
          <cell r="E169" t="str">
            <v>Quilos Mortais</v>
          </cell>
          <cell r="F169" t="str">
            <v>5"</v>
          </cell>
          <cell r="G169" t="str">
            <v>SEG/SEX</v>
          </cell>
          <cell r="H169" t="str">
            <v>23H15</v>
          </cell>
          <cell r="I169">
            <v>4.0999999999999996</v>
          </cell>
          <cell r="J169">
            <v>63721</v>
          </cell>
          <cell r="K169">
            <v>3465.375</v>
          </cell>
        </row>
        <row r="170">
          <cell r="D170" t="str">
            <v>Brasil Caminhoneiro5"</v>
          </cell>
          <cell r="E170" t="str">
            <v>Brasil Caminhoneiro</v>
          </cell>
          <cell r="F170" t="str">
            <v>5"</v>
          </cell>
          <cell r="G170" t="str">
            <v>SÁB</v>
          </cell>
          <cell r="H170" t="str">
            <v>07H00</v>
          </cell>
          <cell r="I170">
            <v>0.7</v>
          </cell>
          <cell r="J170">
            <v>11656</v>
          </cell>
          <cell r="K170">
            <v>1483.875</v>
          </cell>
        </row>
        <row r="171">
          <cell r="D171" t="str">
            <v>Fala Brasil - Ed. de Sábado5"</v>
          </cell>
          <cell r="E171" t="str">
            <v>Fala Brasil - Ed. de Sábado</v>
          </cell>
          <cell r="F171" t="str">
            <v>5"</v>
          </cell>
          <cell r="G171" t="str">
            <v>SÁB</v>
          </cell>
          <cell r="H171" t="str">
            <v>07H35</v>
          </cell>
          <cell r="I171">
            <v>2.7</v>
          </cell>
          <cell r="J171">
            <v>42351</v>
          </cell>
          <cell r="K171">
            <v>1782.75</v>
          </cell>
        </row>
        <row r="172">
          <cell r="D172" t="str">
            <v>Balanço Geral DF - Ed. de Sábado5"</v>
          </cell>
          <cell r="E172" t="str">
            <v>Balanço Geral DF - Ed. de Sábado</v>
          </cell>
          <cell r="F172" t="str">
            <v>5"</v>
          </cell>
          <cell r="G172" t="str">
            <v>SÁB</v>
          </cell>
          <cell r="H172" t="str">
            <v>13H00</v>
          </cell>
          <cell r="I172">
            <v>4.4000000000000004</v>
          </cell>
          <cell r="J172">
            <v>70326</v>
          </cell>
          <cell r="K172">
            <v>2861.625</v>
          </cell>
        </row>
        <row r="173">
          <cell r="D173" t="str">
            <v>Cine Aventura5"</v>
          </cell>
          <cell r="E173" t="str">
            <v>Cine Aventura</v>
          </cell>
          <cell r="F173" t="str">
            <v>5"</v>
          </cell>
          <cell r="G173" t="str">
            <v>SÁB</v>
          </cell>
          <cell r="H173" t="str">
            <v>15H00</v>
          </cell>
          <cell r="I173">
            <v>3.6</v>
          </cell>
          <cell r="J173">
            <v>59835</v>
          </cell>
          <cell r="K173">
            <v>1947.75</v>
          </cell>
        </row>
        <row r="174">
          <cell r="D174" t="str">
            <v>Cidade Alerta - Ed. de Sábado 15"</v>
          </cell>
          <cell r="E174" t="str">
            <v>Cidade Alerta - Ed. de Sábado 1</v>
          </cell>
          <cell r="F174" t="str">
            <v>5"</v>
          </cell>
          <cell r="G174" t="str">
            <v>SÁB</v>
          </cell>
          <cell r="H174" t="str">
            <v>17H00</v>
          </cell>
          <cell r="I174">
            <v>3.9</v>
          </cell>
          <cell r="J174">
            <v>62555</v>
          </cell>
          <cell r="K174">
            <v>2071.5</v>
          </cell>
        </row>
        <row r="175">
          <cell r="D175" t="str">
            <v>Jornal da Record - Ed. de Sábado5"</v>
          </cell>
          <cell r="E175" t="str">
            <v>Jornal da Record - Ed. de Sábado</v>
          </cell>
          <cell r="F175" t="str">
            <v>5"</v>
          </cell>
          <cell r="G175" t="str">
            <v>SÁB</v>
          </cell>
          <cell r="H175" t="str">
            <v>19H45</v>
          </cell>
          <cell r="I175">
            <v>5.0999999999999996</v>
          </cell>
          <cell r="J175">
            <v>84702</v>
          </cell>
          <cell r="K175">
            <v>6573.75</v>
          </cell>
        </row>
        <row r="176">
          <cell r="D176" t="str">
            <v>Cidade Alerta - Ed. de Sábado 25"</v>
          </cell>
          <cell r="E176" t="str">
            <v>Cidade Alerta - Ed. de Sábado 2</v>
          </cell>
          <cell r="F176" t="str">
            <v>5"</v>
          </cell>
          <cell r="G176" t="str">
            <v>SÁB</v>
          </cell>
          <cell r="H176" t="str">
            <v>21H00</v>
          </cell>
          <cell r="I176">
            <v>4</v>
          </cell>
          <cell r="J176">
            <v>66052</v>
          </cell>
          <cell r="K176">
            <v>2071.5</v>
          </cell>
        </row>
        <row r="177">
          <cell r="D177" t="str">
            <v>Super Tela5"</v>
          </cell>
          <cell r="E177" t="str">
            <v>Super Tela</v>
          </cell>
          <cell r="F177" t="str">
            <v>5"</v>
          </cell>
          <cell r="G177" t="str">
            <v>SÁB</v>
          </cell>
          <cell r="H177" t="str">
            <v>23H15</v>
          </cell>
          <cell r="I177">
            <v>2.7</v>
          </cell>
          <cell r="J177">
            <v>39243</v>
          </cell>
          <cell r="K177">
            <v>3465.375</v>
          </cell>
        </row>
        <row r="178">
          <cell r="D178" t="str">
            <v>Agro Record DF5"</v>
          </cell>
          <cell r="E178" t="str">
            <v>Agro Record DF</v>
          </cell>
          <cell r="F178" t="str">
            <v>5"</v>
          </cell>
          <cell r="G178" t="str">
            <v>DOM</v>
          </cell>
          <cell r="H178" t="str">
            <v>09H00</v>
          </cell>
          <cell r="I178">
            <v>0.9</v>
          </cell>
          <cell r="J178">
            <v>15153</v>
          </cell>
          <cell r="K178">
            <v>1467.75</v>
          </cell>
        </row>
        <row r="179">
          <cell r="D179" t="str">
            <v>Auto Record5"</v>
          </cell>
          <cell r="E179" t="str">
            <v>Auto Record</v>
          </cell>
          <cell r="F179" t="str">
            <v>5"</v>
          </cell>
          <cell r="G179" t="str">
            <v>DOM</v>
          </cell>
          <cell r="H179" t="str">
            <v>09H40</v>
          </cell>
          <cell r="I179">
            <v>1.5</v>
          </cell>
          <cell r="J179">
            <v>24478</v>
          </cell>
          <cell r="K179">
            <v>1908</v>
          </cell>
        </row>
        <row r="180">
          <cell r="D180" t="str">
            <v>Record Teen: Todo mundo odeia o Cris5"</v>
          </cell>
          <cell r="E180" t="str">
            <v>Record Teen: Todo mundo odeia o Cris</v>
          </cell>
          <cell r="F180" t="str">
            <v>5"</v>
          </cell>
          <cell r="G180" t="str">
            <v>DOM</v>
          </cell>
          <cell r="H180" t="str">
            <v>11H00</v>
          </cell>
          <cell r="I180">
            <v>2.2000000000000002</v>
          </cell>
          <cell r="J180">
            <v>37300</v>
          </cell>
          <cell r="K180">
            <v>2786.25</v>
          </cell>
        </row>
        <row r="181">
          <cell r="D181" t="str">
            <v>Record Teen: Eu, a patroa e as crianças5"</v>
          </cell>
          <cell r="E181" t="str">
            <v>Record Teen: Eu, a patroa e as crianças</v>
          </cell>
          <cell r="F181" t="str">
            <v>5"</v>
          </cell>
          <cell r="G181" t="str">
            <v>DOM</v>
          </cell>
          <cell r="H181" t="str">
            <v>12H15</v>
          </cell>
          <cell r="I181">
            <v>2.5</v>
          </cell>
          <cell r="J181">
            <v>40797</v>
          </cell>
          <cell r="K181">
            <v>2786.25</v>
          </cell>
        </row>
        <row r="182">
          <cell r="D182" t="str">
            <v>Cine Maior5"</v>
          </cell>
          <cell r="E182" t="str">
            <v>Cine Maior</v>
          </cell>
          <cell r="F182" t="str">
            <v>5"</v>
          </cell>
          <cell r="G182" t="str">
            <v>DOM</v>
          </cell>
          <cell r="H182" t="str">
            <v>14H15</v>
          </cell>
          <cell r="I182">
            <v>3.4</v>
          </cell>
          <cell r="J182">
            <v>52841</v>
          </cell>
          <cell r="K182">
            <v>2786.25</v>
          </cell>
        </row>
        <row r="183">
          <cell r="D183" t="str">
            <v>Power Couple Ed. Domingo5"</v>
          </cell>
          <cell r="E183" t="str">
            <v>Power Couple Ed. Domingo</v>
          </cell>
          <cell r="F183" t="str">
            <v>5"</v>
          </cell>
          <cell r="G183" t="str">
            <v>DOM</v>
          </cell>
          <cell r="H183" t="str">
            <v>14H00</v>
          </cell>
          <cell r="I183">
            <v>2.8</v>
          </cell>
          <cell r="J183">
            <v>41574</v>
          </cell>
          <cell r="K183">
            <v>0</v>
          </cell>
        </row>
        <row r="184">
          <cell r="D184" t="str">
            <v>Game dos 1005"</v>
          </cell>
          <cell r="E184" t="str">
            <v>Game dos 100</v>
          </cell>
          <cell r="F184" t="str">
            <v>5"</v>
          </cell>
          <cell r="G184" t="str">
            <v>DOM</v>
          </cell>
          <cell r="H184" t="str">
            <v>14H15</v>
          </cell>
          <cell r="I184">
            <v>0</v>
          </cell>
          <cell r="J184">
            <v>0</v>
          </cell>
          <cell r="K184">
            <v>4464.375</v>
          </cell>
        </row>
        <row r="185">
          <cell r="D185" t="str">
            <v>Acerte ou Caia5"</v>
          </cell>
          <cell r="E185" t="str">
            <v>Acerte ou Caia</v>
          </cell>
          <cell r="F185" t="str">
            <v>5"</v>
          </cell>
          <cell r="G185" t="str">
            <v>DOM</v>
          </cell>
          <cell r="H185" t="str">
            <v>15H45</v>
          </cell>
          <cell r="I185">
            <v>5.4</v>
          </cell>
          <cell r="J185">
            <v>84702</v>
          </cell>
          <cell r="K185">
            <v>4464.375</v>
          </cell>
        </row>
        <row r="186">
          <cell r="D186" t="str">
            <v>Love&amp;Dance5"</v>
          </cell>
          <cell r="E186" t="str">
            <v>Love&amp;Dance</v>
          </cell>
          <cell r="F186" t="str">
            <v>5"</v>
          </cell>
          <cell r="G186" t="str">
            <v>DOM</v>
          </cell>
          <cell r="H186" t="str">
            <v>18H15</v>
          </cell>
          <cell r="I186">
            <v>4.3</v>
          </cell>
          <cell r="J186">
            <v>68772</v>
          </cell>
          <cell r="K186">
            <v>4464.375</v>
          </cell>
        </row>
        <row r="187">
          <cell r="D187" t="str">
            <v>Domingo Espetacular5"</v>
          </cell>
          <cell r="E187" t="str">
            <v>Domingo Espetacular</v>
          </cell>
          <cell r="F187" t="str">
            <v>5"</v>
          </cell>
          <cell r="G187" t="str">
            <v>DOM</v>
          </cell>
          <cell r="H187" t="str">
            <v>19H45</v>
          </cell>
          <cell r="I187">
            <v>7.3</v>
          </cell>
          <cell r="J187">
            <v>118505</v>
          </cell>
          <cell r="K187">
            <v>7132.875</v>
          </cell>
        </row>
        <row r="188">
          <cell r="D188" t="str">
            <v>Esporte Record5"</v>
          </cell>
          <cell r="E188" t="str">
            <v>Esporte Record</v>
          </cell>
          <cell r="F188" t="str">
            <v>5"</v>
          </cell>
          <cell r="G188" t="str">
            <v>DOM</v>
          </cell>
          <cell r="H188" t="str">
            <v>23H00</v>
          </cell>
          <cell r="I188">
            <v>2.1</v>
          </cell>
          <cell r="J188">
            <v>31472</v>
          </cell>
          <cell r="K188">
            <v>4228.5</v>
          </cell>
        </row>
        <row r="189">
          <cell r="D189" t="str">
            <v>Série De Domingo5"</v>
          </cell>
          <cell r="E189" t="str">
            <v>Série De Domingo</v>
          </cell>
          <cell r="F189" t="str">
            <v>5"</v>
          </cell>
          <cell r="G189" t="str">
            <v>DOM</v>
          </cell>
          <cell r="H189" t="str">
            <v>00H15</v>
          </cell>
          <cell r="I189">
            <v>1.1000000000000001</v>
          </cell>
          <cell r="J189">
            <v>17096</v>
          </cell>
          <cell r="K189">
            <v>1690.5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3"/>
  <sheetViews>
    <sheetView showGridLines="0" tabSelected="1" zoomScale="90" zoomScaleNormal="90" workbookViewId="0">
      <selection activeCell="N32" sqref="N32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0.710937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3"/>
      <c r="C2" s="117"/>
      <c r="D2" s="117"/>
      <c r="E2" s="117"/>
      <c r="F2" s="117"/>
      <c r="G2" s="117"/>
      <c r="H2" s="117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134"/>
      <c r="C3" s="118"/>
      <c r="D3" s="119" t="s">
        <v>127</v>
      </c>
      <c r="E3" s="118"/>
      <c r="F3" s="118"/>
      <c r="G3" s="118"/>
      <c r="H3" s="118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18" x14ac:dyDescent="0.25">
      <c r="B4" s="134"/>
      <c r="C4" s="118"/>
      <c r="D4" s="119" t="s">
        <v>123</v>
      </c>
      <c r="E4" s="118"/>
      <c r="F4" s="118"/>
      <c r="G4" s="118"/>
      <c r="H4" s="118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18" x14ac:dyDescent="0.25">
      <c r="B5" s="134"/>
      <c r="C5" s="118"/>
      <c r="D5" s="119" t="s">
        <v>126</v>
      </c>
      <c r="E5" s="118"/>
      <c r="F5" s="118"/>
      <c r="G5" s="118"/>
      <c r="H5" s="118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18" x14ac:dyDescent="0.25">
      <c r="B6" s="134"/>
      <c r="C6" s="118"/>
      <c r="D6" s="119" t="s">
        <v>124</v>
      </c>
      <c r="E6" s="118"/>
      <c r="F6" s="118"/>
      <c r="G6" s="118"/>
      <c r="H6" s="118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ht="15.75" thickBot="1" x14ac:dyDescent="0.3">
      <c r="B7" s="135"/>
      <c r="C7" s="120"/>
      <c r="D7" s="120"/>
      <c r="E7" s="120"/>
      <c r="F7" s="120"/>
      <c r="G7" s="120"/>
      <c r="H7" s="120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18" ht="36" customHeight="1" x14ac:dyDescent="0.25">
      <c r="B10" s="121" t="s">
        <v>3</v>
      </c>
      <c r="C10" s="2"/>
      <c r="D10" s="121" t="s">
        <v>4</v>
      </c>
      <c r="E10" s="121" t="s">
        <v>5</v>
      </c>
      <c r="F10" s="121" t="s">
        <v>117</v>
      </c>
      <c r="G10" s="121" t="s">
        <v>7</v>
      </c>
      <c r="H10" s="121" t="s">
        <v>8</v>
      </c>
      <c r="I10" s="121" t="s">
        <v>9</v>
      </c>
      <c r="J10" s="121" t="s">
        <v>10</v>
      </c>
      <c r="K10" s="121" t="s">
        <v>11</v>
      </c>
      <c r="L10" s="121" t="s">
        <v>12</v>
      </c>
      <c r="M10" s="121" t="s">
        <v>13</v>
      </c>
      <c r="N10" s="121" t="s">
        <v>14</v>
      </c>
      <c r="O10" s="121" t="s">
        <v>15</v>
      </c>
      <c r="P10" s="121" t="s">
        <v>16</v>
      </c>
      <c r="Q10" s="2"/>
      <c r="R10" s="122" t="s">
        <v>120</v>
      </c>
    </row>
    <row r="11" spans="2:18" ht="3.75" customHeight="1" x14ac:dyDescent="0.25"/>
    <row r="12" spans="2:18" s="100" customFormat="1" ht="19.5" customHeight="1" x14ac:dyDescent="0.25">
      <c r="B12" s="132" t="s">
        <v>128</v>
      </c>
      <c r="D12" s="101" t="str">
        <f>IFERROR(VLOOKUP(F12,'[1]BASE DE DADOS'!$E$20:$J$189,3,0),"")</f>
        <v>SEG/SEX</v>
      </c>
      <c r="E12" s="101" t="str">
        <f>IFERROR(VLOOKUP(F12,'[1]BASE DE DADOS'!$E$20:$J$189,4,0),"")</f>
        <v>07H00</v>
      </c>
      <c r="F12" s="116" t="s">
        <v>93</v>
      </c>
      <c r="G12" s="102" t="s">
        <v>78</v>
      </c>
      <c r="H12" s="102">
        <v>4</v>
      </c>
      <c r="I12" s="103">
        <f>IFERROR(VLOOKUP(F12&amp;G12,'[1]BASE DE DADOS'!$D$20:$K$189,6,FALSE),"")</f>
        <v>1.7</v>
      </c>
      <c r="J12" s="104">
        <f t="shared" ref="J12:J14" si="0">IFERROR(I12*H12,"")</f>
        <v>6.8</v>
      </c>
      <c r="K12" s="105">
        <f>IFERROR(VLOOKUP(F12&amp;G12,'[1]BASE DE DADOS'!$D$20:$K$189,7,FALSE),"")</f>
        <v>26421</v>
      </c>
      <c r="L12" s="105">
        <f t="shared" ref="L12:L14" si="1">IFERROR(K12*H12,"")</f>
        <v>105684</v>
      </c>
      <c r="M12" s="106">
        <f>0.375*4084</f>
        <v>1531.5</v>
      </c>
      <c r="N12" s="107">
        <f t="shared" ref="N12:N13" si="2">IFERROR(M12*H12,"")</f>
        <v>6126</v>
      </c>
      <c r="O12" s="108"/>
      <c r="P12" s="107">
        <f t="shared" ref="P12:P14" si="3">IFERROR(N12-N12*O12,"-")</f>
        <v>6126</v>
      </c>
      <c r="Q12" s="109"/>
      <c r="R12" s="107">
        <f>IFERROR(P12*10%,"")</f>
        <v>612.6</v>
      </c>
    </row>
    <row r="13" spans="2:18" s="100" customFormat="1" ht="19.5" customHeight="1" x14ac:dyDescent="0.25">
      <c r="B13" s="132"/>
      <c r="D13" s="101" t="str">
        <f>IFERROR(VLOOKUP(F13,'[1]BASE DE DADOS'!$E$20:$J$189,3,0),"")</f>
        <v>SEG/SEX</v>
      </c>
      <c r="E13" s="101" t="str">
        <f>IFERROR(VLOOKUP(F13,'[1]BASE DE DADOS'!$E$20:$J$189,4,0),"")</f>
        <v>11H30</v>
      </c>
      <c r="F13" s="116" t="s">
        <v>27</v>
      </c>
      <c r="G13" s="102" t="s">
        <v>78</v>
      </c>
      <c r="H13" s="102">
        <v>4</v>
      </c>
      <c r="I13" s="103">
        <f>IFERROR(VLOOKUP(F13&amp;G13,'[1]BASE DE DADOS'!$D$20:$K$189,6,FALSE),"")</f>
        <v>5.5</v>
      </c>
      <c r="J13" s="104">
        <f t="shared" si="0"/>
        <v>22</v>
      </c>
      <c r="K13" s="105">
        <f>IFERROR(VLOOKUP(F13&amp;G13,'[1]BASE DE DADOS'!$D$20:$K$189,7,FALSE),"")</f>
        <v>87033</v>
      </c>
      <c r="L13" s="105">
        <f t="shared" si="1"/>
        <v>348132</v>
      </c>
      <c r="M13" s="106">
        <f>0.375*7796</f>
        <v>2923.5</v>
      </c>
      <c r="N13" s="107">
        <f t="shared" si="2"/>
        <v>11694</v>
      </c>
      <c r="O13" s="108"/>
      <c r="P13" s="107">
        <f t="shared" si="3"/>
        <v>11694</v>
      </c>
      <c r="R13" s="107">
        <f t="shared" ref="R13:R14" si="4">IFERROR(P13*10%,"")</f>
        <v>1169.4000000000001</v>
      </c>
    </row>
    <row r="14" spans="2:18" s="100" customFormat="1" ht="19.5" customHeight="1" x14ac:dyDescent="0.25">
      <c r="B14" s="132"/>
      <c r="D14" s="101" t="str">
        <f>IFERROR(VLOOKUP(F14,'[1]BASE DE DADOS'!$E$20:$J$189,3,0),"")</f>
        <v>SEG/SEX</v>
      </c>
      <c r="E14" s="101" t="str">
        <f>IFERROR(VLOOKUP(F14,'[1]BASE DE DADOS'!$E$20:$J$189,4,0),"")</f>
        <v>19H15</v>
      </c>
      <c r="F14" s="116" t="s">
        <v>45</v>
      </c>
      <c r="G14" s="102" t="s">
        <v>78</v>
      </c>
      <c r="H14" s="102">
        <v>4</v>
      </c>
      <c r="I14" s="103">
        <f>IFERROR(VLOOKUP(F14&amp;G14,'[1]BASE DE DADOS'!$D$20:$K$189,6,FALSE),"")</f>
        <v>7.3</v>
      </c>
      <c r="J14" s="104">
        <f t="shared" si="0"/>
        <v>29.2</v>
      </c>
      <c r="K14" s="105">
        <f>IFERROR(VLOOKUP(F14&amp;G14,'[1]BASE DE DADOS'!$D$20:$K$189,7,FALSE),"")</f>
        <v>118505</v>
      </c>
      <c r="L14" s="105">
        <f t="shared" si="1"/>
        <v>474020</v>
      </c>
      <c r="M14" s="106">
        <f>0.375*12184</f>
        <v>4569</v>
      </c>
      <c r="N14" s="107">
        <f>IFERROR(M14*H14,"")</f>
        <v>18276</v>
      </c>
      <c r="O14" s="108"/>
      <c r="P14" s="107">
        <f t="shared" si="3"/>
        <v>18276</v>
      </c>
      <c r="Q14" s="109"/>
      <c r="R14" s="107">
        <f t="shared" si="4"/>
        <v>1827.6000000000001</v>
      </c>
    </row>
    <row r="15" spans="2:18" ht="3.75" customHeight="1" x14ac:dyDescent="0.25"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s="100" customFormat="1" ht="19.5" customHeight="1" x14ac:dyDescent="0.25">
      <c r="B16" s="124" t="s">
        <v>129</v>
      </c>
      <c r="D16" s="101" t="s">
        <v>91</v>
      </c>
      <c r="E16" s="101" t="s">
        <v>125</v>
      </c>
      <c r="F16" s="113" t="s">
        <v>130</v>
      </c>
      <c r="G16" s="102" t="s">
        <v>78</v>
      </c>
      <c r="H16" s="102">
        <v>20</v>
      </c>
      <c r="I16" s="103">
        <v>3.3</v>
      </c>
      <c r="J16" s="104">
        <f t="shared" ref="J16" si="5">IFERROR(I16*H16,"")</f>
        <v>66</v>
      </c>
      <c r="K16" s="105">
        <v>52841</v>
      </c>
      <c r="L16" s="105">
        <f t="shared" ref="L16" si="6">IFERROR(K16*H16,"")</f>
        <v>1056820</v>
      </c>
      <c r="M16" s="106">
        <v>7296.38</v>
      </c>
      <c r="N16" s="107">
        <f t="shared" ref="N16" si="7">IFERROR(M16*H16,"")</f>
        <v>145927.6</v>
      </c>
      <c r="O16" s="108"/>
      <c r="P16" s="107">
        <f t="shared" ref="P16" si="8">IFERROR(N16-N16*O16,"-")</f>
        <v>145927.6</v>
      </c>
      <c r="Q16" s="109"/>
    </row>
    <row r="17" spans="2:18" ht="3.75" customHeight="1" x14ac:dyDescent="0.25">
      <c r="B17" s="115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31"/>
      <c r="C18" s="7"/>
      <c r="D18" s="124"/>
      <c r="E18" s="124"/>
      <c r="F18" s="124"/>
      <c r="G18" s="125"/>
      <c r="H18" s="126">
        <f>SUM(H12:H16)</f>
        <v>32</v>
      </c>
      <c r="I18" s="127"/>
      <c r="J18" s="126">
        <f>SUM(J12:J16)</f>
        <v>124</v>
      </c>
      <c r="K18" s="128"/>
      <c r="L18" s="126">
        <f>SUM(L12:L16)</f>
        <v>1984656</v>
      </c>
      <c r="M18" s="129"/>
      <c r="N18" s="123">
        <f>SUM(N12:N16)</f>
        <v>182023.6</v>
      </c>
      <c r="O18" s="130"/>
      <c r="P18" s="123">
        <f>SUM(P12:P16)</f>
        <v>182023.6</v>
      </c>
      <c r="R18" s="123">
        <f>SUM(R12:R16)</f>
        <v>3609.6000000000004</v>
      </c>
    </row>
    <row r="20" spans="2:18" x14ac:dyDescent="0.25">
      <c r="B20" s="114" t="s">
        <v>121</v>
      </c>
      <c r="O20" s="8" t="s">
        <v>20</v>
      </c>
      <c r="P20" s="9">
        <f>P18*80%</f>
        <v>145618.88</v>
      </c>
    </row>
    <row r="21" spans="2:18" x14ac:dyDescent="0.25">
      <c r="B21" s="114" t="s">
        <v>122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x14ac:dyDescent="0.25">
      <c r="B23" s="169" t="s">
        <v>135</v>
      </c>
    </row>
  </sheetData>
  <mergeCells count="6">
    <mergeCell ref="B12:B14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'BASE DE DADOS'!$M$7:$M$41</xm:f>
          </x14:formula1>
          <xm:sqref>F17</xm:sqref>
        </x14:dataValidation>
        <x14:dataValidation type="list" allowBlank="1" showInputMessage="1" showErrorMessage="1" xr:uid="{00000000-0002-0000-0000-000002000000}">
          <x14:formula1>
            <xm:f>'BASE DE DADOS'!$Q$7:$Q$11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2B4B-2B2F-42E5-8762-1FBD21602198}">
  <dimension ref="B1:N19"/>
  <sheetViews>
    <sheetView showGridLines="0" zoomScale="90" zoomScaleNormal="90" workbookViewId="0">
      <selection activeCell="F47" sqref="F47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8.85546875" customWidth="1"/>
    <col min="7" max="7" width="11.140625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  <col min="13" max="13" width="1.28515625" customWidth="1"/>
    <col min="14" max="14" width="14.5703125" customWidth="1"/>
  </cols>
  <sheetData>
    <row r="1" spans="2:14" ht="15.75" thickBot="1" x14ac:dyDescent="0.3"/>
    <row r="2" spans="2:14" x14ac:dyDescent="0.25">
      <c r="B2" s="133"/>
      <c r="C2" s="117"/>
      <c r="D2" s="117"/>
      <c r="E2" s="117"/>
      <c r="F2" s="117"/>
      <c r="G2" s="117"/>
      <c r="H2" s="117"/>
      <c r="I2" s="136"/>
      <c r="J2" s="136"/>
      <c r="K2" s="136"/>
      <c r="L2" s="136"/>
      <c r="M2" s="136"/>
      <c r="N2" s="137"/>
    </row>
    <row r="3" spans="2:14" x14ac:dyDescent="0.25">
      <c r="B3" s="134"/>
      <c r="C3" s="118"/>
      <c r="D3" s="119" t="s">
        <v>127</v>
      </c>
      <c r="E3" s="118"/>
      <c r="F3" s="118"/>
      <c r="G3" s="118"/>
      <c r="H3" s="118"/>
      <c r="I3" s="138"/>
      <c r="J3" s="138"/>
      <c r="K3" s="138"/>
      <c r="L3" s="138"/>
      <c r="M3" s="138"/>
      <c r="N3" s="139"/>
    </row>
    <row r="4" spans="2:14" x14ac:dyDescent="0.25">
      <c r="B4" s="134"/>
      <c r="C4" s="118"/>
      <c r="D4" s="119" t="s">
        <v>123</v>
      </c>
      <c r="E4" s="118"/>
      <c r="F4" s="118"/>
      <c r="G4" s="118"/>
      <c r="H4" s="118"/>
      <c r="I4" s="138"/>
      <c r="J4" s="138"/>
      <c r="K4" s="138"/>
      <c r="L4" s="138"/>
      <c r="M4" s="138"/>
      <c r="N4" s="139"/>
    </row>
    <row r="5" spans="2:14" x14ac:dyDescent="0.25">
      <c r="B5" s="134"/>
      <c r="C5" s="118"/>
      <c r="D5" s="119" t="s">
        <v>126</v>
      </c>
      <c r="E5" s="118"/>
      <c r="F5" s="118"/>
      <c r="G5" s="118"/>
      <c r="H5" s="118"/>
      <c r="I5" s="138"/>
      <c r="J5" s="138"/>
      <c r="K5" s="138"/>
      <c r="L5" s="138"/>
      <c r="M5" s="138"/>
      <c r="N5" s="139"/>
    </row>
    <row r="6" spans="2:14" x14ac:dyDescent="0.25">
      <c r="B6" s="134"/>
      <c r="C6" s="118"/>
      <c r="D6" s="119" t="s">
        <v>124</v>
      </c>
      <c r="E6" s="118"/>
      <c r="F6" s="118"/>
      <c r="G6" s="118"/>
      <c r="H6" s="118"/>
      <c r="I6" s="138"/>
      <c r="J6" s="138"/>
      <c r="K6" s="138"/>
      <c r="L6" s="138"/>
      <c r="M6" s="138"/>
      <c r="N6" s="139"/>
    </row>
    <row r="7" spans="2:14" ht="15.75" thickBot="1" x14ac:dyDescent="0.3">
      <c r="B7" s="135"/>
      <c r="C7" s="120"/>
      <c r="D7" s="120"/>
      <c r="E7" s="120"/>
      <c r="F7" s="120"/>
      <c r="G7" s="120"/>
      <c r="H7" s="120"/>
      <c r="I7" s="140"/>
      <c r="J7" s="140"/>
      <c r="K7" s="140"/>
      <c r="L7" s="140"/>
      <c r="M7" s="140"/>
      <c r="N7" s="141"/>
    </row>
    <row r="8" spans="2:14" ht="8.25" customHeight="1" x14ac:dyDescent="0.25"/>
    <row r="9" spans="2:14" x14ac:dyDescent="0.25">
      <c r="B9" s="1"/>
      <c r="C9" s="2"/>
      <c r="D9" s="2"/>
      <c r="E9" s="2"/>
      <c r="F9" s="2"/>
      <c r="G9" s="3"/>
      <c r="H9" s="2"/>
      <c r="I9" s="142" t="s">
        <v>1</v>
      </c>
      <c r="J9" s="143"/>
      <c r="K9" s="142" t="s">
        <v>2</v>
      </c>
      <c r="L9" s="143"/>
      <c r="M9" s="2"/>
      <c r="N9" s="2"/>
    </row>
    <row r="10" spans="2:14" ht="36" customHeight="1" x14ac:dyDescent="0.25">
      <c r="B10" s="121" t="s">
        <v>3</v>
      </c>
      <c r="C10" s="2"/>
      <c r="D10" s="121" t="s">
        <v>4</v>
      </c>
      <c r="E10" s="121" t="s">
        <v>5</v>
      </c>
      <c r="F10" s="121" t="s">
        <v>117</v>
      </c>
      <c r="G10" s="121" t="s">
        <v>7</v>
      </c>
      <c r="H10" s="121" t="s">
        <v>8</v>
      </c>
      <c r="I10" s="121" t="s">
        <v>13</v>
      </c>
      <c r="J10" s="121" t="s">
        <v>14</v>
      </c>
      <c r="K10" s="121" t="s">
        <v>15</v>
      </c>
      <c r="L10" s="121" t="s">
        <v>16</v>
      </c>
      <c r="M10" s="2"/>
      <c r="N10" s="122" t="s">
        <v>120</v>
      </c>
    </row>
    <row r="11" spans="2:14" ht="3.75" customHeight="1" x14ac:dyDescent="0.25"/>
    <row r="12" spans="2:14" s="100" customFormat="1" ht="19.5" customHeight="1" x14ac:dyDescent="0.25">
      <c r="B12" s="124" t="s">
        <v>133</v>
      </c>
      <c r="D12" s="145" t="s">
        <v>132</v>
      </c>
      <c r="E12" s="146"/>
      <c r="F12" s="113" t="s">
        <v>134</v>
      </c>
      <c r="G12" s="102" t="s">
        <v>131</v>
      </c>
      <c r="H12" s="102">
        <v>4</v>
      </c>
      <c r="I12" s="106">
        <v>7296.38</v>
      </c>
      <c r="J12" s="107">
        <f>IFERROR(I12*H12,"")</f>
        <v>29185.52</v>
      </c>
      <c r="K12" s="108"/>
      <c r="L12" s="107">
        <f t="shared" ref="L12" si="0">IFERROR(J12-J12*K12,"-")</f>
        <v>29185.52</v>
      </c>
      <c r="M12" s="109"/>
    </row>
    <row r="13" spans="2:14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4"/>
      <c r="M13" s="6"/>
      <c r="N13" s="6"/>
    </row>
    <row r="14" spans="2:14" x14ac:dyDescent="0.25">
      <c r="B14" s="131"/>
      <c r="C14" s="7"/>
      <c r="D14" s="124"/>
      <c r="E14" s="124"/>
      <c r="F14" s="124"/>
      <c r="G14" s="125"/>
      <c r="H14" s="126">
        <f>SUM(H12:H12)</f>
        <v>4</v>
      </c>
      <c r="I14" s="129"/>
      <c r="J14" s="123">
        <f>SUM(J12:J12)</f>
        <v>29185.52</v>
      </c>
      <c r="K14" s="130"/>
      <c r="L14" s="123">
        <f>SUM(L12:L12)</f>
        <v>29185.52</v>
      </c>
      <c r="N14" s="123">
        <f>SUM(N12:N12)</f>
        <v>0</v>
      </c>
    </row>
    <row r="16" spans="2:14" x14ac:dyDescent="0.25">
      <c r="B16" s="114"/>
      <c r="K16" s="8" t="s">
        <v>20</v>
      </c>
      <c r="L16" s="9">
        <f>L14*80%</f>
        <v>23348.416000000001</v>
      </c>
    </row>
    <row r="17" spans="2:12" x14ac:dyDescent="0.25">
      <c r="B17" s="114"/>
      <c r="K17" s="3"/>
      <c r="L17" s="2"/>
    </row>
    <row r="18" spans="2:12" ht="24.75" x14ac:dyDescent="0.25">
      <c r="K18" s="10" t="s">
        <v>21</v>
      </c>
      <c r="L18" s="11">
        <f>IFERROR(L14/J14*100-100,"-")</f>
        <v>0</v>
      </c>
    </row>
    <row r="19" spans="2:12" x14ac:dyDescent="0.25">
      <c r="B19" s="169" t="s">
        <v>135</v>
      </c>
    </row>
  </sheetData>
  <mergeCells count="5">
    <mergeCell ref="D12:E12"/>
    <mergeCell ref="B2:B7"/>
    <mergeCell ref="I2:N7"/>
    <mergeCell ref="I9:J9"/>
    <mergeCell ref="K9:L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0D8AD-D220-4948-AAC0-A49A6BAD7152}">
          <x14:formula1>
            <xm:f>'BASE DE DADOS'!$Q$7:$Q$11</xm:f>
          </x14:formula1>
          <xm:sqref>G13</xm:sqref>
        </x14:dataValidation>
        <x14:dataValidation type="list" allowBlank="1" showInputMessage="1" showErrorMessage="1" xr:uid="{EEBE42F8-4F53-4333-9A62-3AD7EBC62279}">
          <x14:formula1>
            <xm:f>'BASE DE DADOS'!$M$7:$M$41</xm:f>
          </x14:formula1>
          <xm:sqref>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60" t="s">
        <v>79</v>
      </c>
      <c r="C3" s="161"/>
      <c r="D3" s="161"/>
      <c r="E3" s="161"/>
      <c r="F3" s="161"/>
      <c r="G3" s="161"/>
      <c r="H3" s="161"/>
      <c r="I3" s="161"/>
      <c r="J3" s="161"/>
      <c r="K3" s="162"/>
    </row>
    <row r="4" spans="2:17" ht="15.75" thickBot="1" x14ac:dyDescent="0.3">
      <c r="B4" s="163"/>
      <c r="C4" s="164"/>
      <c r="D4" s="164"/>
      <c r="E4" s="164"/>
      <c r="F4" s="164"/>
      <c r="G4" s="164"/>
      <c r="H4" s="164"/>
      <c r="I4" s="164"/>
      <c r="J4" s="164"/>
      <c r="K4" s="165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66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67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67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67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67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67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66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67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67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67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67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68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48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49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49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49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49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49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49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49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49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49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49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49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49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49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49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49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49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49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49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49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49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49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49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49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49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49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49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49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49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49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49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49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49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50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48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49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49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49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49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49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49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49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49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49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49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49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49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49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49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49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49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49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49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49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49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49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49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49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49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49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49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49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49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49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49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49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49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50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48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49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49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49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49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49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49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49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49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49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49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49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49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49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49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49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49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49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49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49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49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49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49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49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49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49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49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49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49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49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49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49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49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50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3" t="s">
        <v>84</v>
      </c>
      <c r="C190" s="153"/>
      <c r="D190" s="153"/>
      <c r="E190" s="153"/>
      <c r="F190" s="153"/>
      <c r="G190" s="153"/>
      <c r="H190" s="153"/>
      <c r="I190" s="153"/>
      <c r="J190" s="153"/>
      <c r="K190" s="158"/>
    </row>
    <row r="191" spans="2:11" ht="15.75" customHeight="1" x14ac:dyDescent="0.25">
      <c r="B191" s="152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56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56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57" t="s">
        <v>85</v>
      </c>
      <c r="C204" s="153"/>
      <c r="D204" s="153"/>
      <c r="E204" s="153"/>
      <c r="F204" s="153"/>
      <c r="G204" s="153"/>
      <c r="H204" s="153"/>
      <c r="I204" s="153"/>
      <c r="J204" s="153"/>
      <c r="K204" s="158"/>
    </row>
    <row r="205" spans="2:11" ht="15.75" customHeight="1" x14ac:dyDescent="0.25">
      <c r="B205" s="152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55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55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55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2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3"/>
      <c r="C491" s="151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3"/>
      <c r="C492" s="151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3"/>
      <c r="C493" s="151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3"/>
      <c r="C494" s="151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3" t="s">
        <v>92</v>
      </c>
      <c r="C518" s="153"/>
      <c r="D518" s="153"/>
      <c r="E518" s="153"/>
      <c r="F518" s="153"/>
      <c r="G518" s="153"/>
      <c r="H518" s="153"/>
      <c r="I518" s="153"/>
      <c r="J518" s="153"/>
      <c r="K518" s="159"/>
    </row>
    <row r="519" spans="2:11" x14ac:dyDescent="0.25">
      <c r="B519" s="147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47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47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47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47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47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47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47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47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47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47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47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47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47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47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47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47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47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47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47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47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47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47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47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47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47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47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47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47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47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47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47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47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47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47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47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47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47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47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47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47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47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47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47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47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47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47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47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47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47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47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47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47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47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47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47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47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47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47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47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47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47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47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47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47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47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47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47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47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47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47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47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47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47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47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47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47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47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47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47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47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47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47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47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47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47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47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47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47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47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47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47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47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47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47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47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47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47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47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47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47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47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47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47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47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47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47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47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47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47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47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47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47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47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47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47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47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47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47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47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47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47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47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47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47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47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47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47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47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47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47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47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47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47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47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47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47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47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47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47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2025-11-27T15:11:15Z</dcterms:modified>
</cp:coreProperties>
</file>